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0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'Лист1'!$A:$G</definedName>
  </definedNames>
  <calcPr fullCalcOnLoad="1"/>
</workbook>
</file>

<file path=xl/sharedStrings.xml><?xml version="1.0" encoding="utf-8"?>
<sst xmlns="http://schemas.openxmlformats.org/spreadsheetml/2006/main" count="127" uniqueCount="83">
  <si>
    <t>Темрюкского городского поселения</t>
  </si>
  <si>
    <t>РАСПРЕДЕЛЕНИЕ</t>
  </si>
  <si>
    <t>(тыс. рублей)</t>
  </si>
  <si>
    <t>№ п/п</t>
  </si>
  <si>
    <t xml:space="preserve">Наименование </t>
  </si>
  <si>
    <t>РЗ</t>
  </si>
  <si>
    <t>ПР</t>
  </si>
  <si>
    <t>Сумма</t>
  </si>
  <si>
    <t>Всего расходов</t>
  </si>
  <si>
    <t>1.</t>
  </si>
  <si>
    <t>Общегосударственные вопросы</t>
  </si>
  <si>
    <t>01</t>
  </si>
  <si>
    <t>02</t>
  </si>
  <si>
    <t>03</t>
  </si>
  <si>
    <t>04</t>
  </si>
  <si>
    <t>06</t>
  </si>
  <si>
    <t>Резервные фонды</t>
  </si>
  <si>
    <t>11</t>
  </si>
  <si>
    <t xml:space="preserve">Другие общегосударственные вопросы </t>
  </si>
  <si>
    <t>13</t>
  </si>
  <si>
    <t>2.</t>
  </si>
  <si>
    <t>Национальная безопасность и правоохранительная деятельность</t>
  </si>
  <si>
    <t>09</t>
  </si>
  <si>
    <t>Другие вопросы в области национальной безопасности и правоохранительной деятельности</t>
  </si>
  <si>
    <t>14</t>
  </si>
  <si>
    <t>3.</t>
  </si>
  <si>
    <t>Национальная экономика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</si>
  <si>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</si>
  <si>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</si>
  <si>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</si>
  <si>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</si>
  <si>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</si>
  <si>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4.</t>
  </si>
  <si>
    <t>Жилищно-коммунальное хозяйство</t>
  </si>
  <si>
    <t>05</t>
  </si>
  <si>
    <t>Коммунальное хозяйство</t>
  </si>
  <si>
    <t>Благоустройство</t>
  </si>
  <si>
    <t>5.</t>
  </si>
  <si>
    <t>Образование</t>
  </si>
  <si>
    <t>07</t>
  </si>
  <si>
    <t>6.</t>
  </si>
  <si>
    <t xml:space="preserve">Культура, кинематография </t>
  </si>
  <si>
    <t>Культура</t>
  </si>
  <si>
    <t>7.</t>
  </si>
  <si>
    <t>Социальная политика</t>
  </si>
  <si>
    <t>10</t>
  </si>
  <si>
    <t>Социальное обеспечение населения</t>
  </si>
  <si>
    <t>8.</t>
  </si>
  <si>
    <t>Физическая культура и спорт</t>
  </si>
  <si>
    <t>9.</t>
  </si>
  <si>
    <t>,</t>
  </si>
  <si>
    <t xml:space="preserve">Темрюкского района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</si>
  <si>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</si>
  <si>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</si>
  <si>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</si>
  <si>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</si>
  <si>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социальной политики</t>
  </si>
  <si>
    <t>Массовый спорт</t>
  </si>
  <si>
    <t>Молодежная политика</t>
  </si>
  <si>
    <t xml:space="preserve">Пенсионное обеспечение </t>
  </si>
  <si>
    <t>А.В. Румянцева</t>
  </si>
  <si>
    <t>Жилищное хозяйство</t>
  </si>
  <si>
    <t xml:space="preserve">Профессиональная подготовка, переподготовка и повышение квалификации </t>
  </si>
  <si>
    <t>от «___» ______________  № _____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</si>
  <si>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</si>
  <si>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</si>
  <si>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Защита населения и территории от чрезвычайных ситуаций природного и техногенного характера, пожарная безопасность</t>
  </si>
  <si>
    <t>бюджетных ассигнований по разделам и подразделам классификации расходов бюджетов на 2022 год</t>
  </si>
  <si>
    <t>от "23" ноября 2021 года № 248</t>
  </si>
  <si>
    <t>к решению XLI сессии Совета</t>
  </si>
  <si>
    <t xml:space="preserve">   Темрюкского района IV созыва</t>
  </si>
  <si>
    <t>к решению ____ сессии Совета</t>
  </si>
  <si>
    <t>Темрюкского района __ созыва</t>
  </si>
  <si>
    <t>от «__» __________ года  № ___</t>
  </si>
  <si>
    <t>«ПРИЛОЖЕНИЕ № 3</t>
  </si>
  <si>
    <t>ПРИЛОЖЕНИЕ № 2</t>
  </si>
  <si>
    <t>»</t>
  </si>
  <si>
    <t>(в редакции решения _____ сессии Совета</t>
  </si>
  <si>
    <t>Темрюкского района IV созыва</t>
  </si>
  <si>
    <t>от «___» ______________  № _____)</t>
  </si>
  <si>
    <t>Охрана семьи и детства</t>
  </si>
  <si>
    <t>в том числе:</t>
  </si>
  <si>
    <t xml:space="preserve">Заместитель главы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</si>
</sst>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(* #,##0.0_);_(* \(#,##0.0\);_(* &quot;-&quot;??_);_(@_)"/>
    <numFmt numFmtId="181" formatCode="0.0"/>
    <numFmt numFmtId="182" formatCode="_-* #,##0.0_р_._-;\-* #,##0.0_р_._-;_-* &quot;-&quot;?_р_._-;_-@_-"/>
    <numFmt numFmtId="183" formatCode="_-* #,##0.0\ _₽_-;\-* #,##0.0\ _₽_-;_-* &quot;-&quot;?\ _₽_-;_-@_-"/>
    <numFmt numFmtId="184" formatCode="_(* #,##0.00_);_(* \(#,##0.00\);_(* &quot;-&quot;??_);_(@_)"/>
    <numFmt numFmtId="185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2" fillId="0" borderId="0" xfId="0" applyFont="1" applyFill="1" applyAlignment="1">
      <alignment horizontal="left" vertical="center" wrapText="1" indent="15"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0" fontId="45" fillId="0" borderId="0" xfId="0" applyNumberFormat="1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6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80" fontId="3" fillId="0" borderId="0" xfId="60" applyNumberFormat="1" applyFont="1" applyFill="1" applyBorder="1" applyAlignment="1">
      <alignment horizontal="right"/>
    </xf>
    <xf numFmtId="182" fontId="0" fillId="0" borderId="0" xfId="0" applyNumberFormat="1" applyFill="1" applyAlignment="1">
      <alignment/>
    </xf>
    <xf numFmtId="180" fontId="0" fillId="0" borderId="0" xfId="0" applyNumberFormat="1" applyFill="1" applyAlignment="1">
      <alignment/>
    </xf>
    <xf numFmtId="180" fontId="2" fillId="0" borderId="0" xfId="60" applyNumberFormat="1" applyFont="1" applyFill="1" applyBorder="1" applyAlignment="1">
      <alignment horizontal="center"/>
    </xf>
    <xf numFmtId="180" fontId="3" fillId="0" borderId="0" xfId="60" applyNumberFormat="1" applyFont="1" applyFill="1" applyBorder="1" applyAlignment="1">
      <alignment wrapText="1"/>
    </xf>
    <xf numFmtId="180" fontId="2" fillId="0" borderId="0" xfId="60" applyNumberFormat="1" applyFont="1" applyFill="1" applyBorder="1" applyAlignment="1">
      <alignment horizontal="center" vertical="center" wrapText="1"/>
    </xf>
    <xf numFmtId="183" fontId="0" fillId="0" borderId="0" xfId="0" applyNumberFormat="1" applyFill="1" applyAlignment="1">
      <alignment/>
    </xf>
    <xf numFmtId="180" fontId="3" fillId="0" borderId="0" xfId="6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justify" vertical="center" wrapText="1"/>
    </xf>
    <xf numFmtId="49" fontId="3" fillId="0" borderId="0" xfId="0" applyNumberFormat="1" applyFont="1" applyFill="1" applyAlignment="1">
      <alignment horizontal="center" vertical="center"/>
    </xf>
    <xf numFmtId="180" fontId="3" fillId="0" borderId="0" xfId="60" applyNumberFormat="1" applyFont="1" applyFill="1" applyAlignment="1">
      <alignment horizontal="right" vertical="distributed"/>
    </xf>
    <xf numFmtId="0" fontId="7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185" fontId="2" fillId="0" borderId="0" xfId="6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justify" vertical="center"/>
    </xf>
    <xf numFmtId="0" fontId="2" fillId="0" borderId="0" xfId="0" applyFont="1" applyFill="1" applyAlignment="1">
      <alignment horizontal="justify" vertical="center"/>
    </xf>
    <xf numFmtId="0" fontId="2" fillId="0" borderId="0" xfId="0" applyFont="1" applyFill="1" applyAlignment="1">
      <alignment horizontal="justify" vertical="center" wrapText="1"/>
    </xf>
    <xf numFmtId="0" fontId="3" fillId="0" borderId="0" xfId="0" applyFont="1" applyFill="1" applyBorder="1" applyAlignment="1">
      <alignment horizontal="justify" vertical="center"/>
    </xf>
    <xf numFmtId="0" fontId="3" fillId="0" borderId="0" xfId="0" applyFont="1" applyFill="1" applyBorder="1" applyAlignment="1">
      <alignment horizontal="justify" vertical="center" wrapText="1"/>
    </xf>
    <xf numFmtId="49" fontId="2" fillId="0" borderId="0" xfId="0" applyNumberFormat="1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view="pageBreakPreview" zoomScaleSheetLayoutView="100" zoomScalePageLayoutView="0" workbookViewId="0" topLeftCell="A1">
      <selection activeCell="B5" sqref="B5"/>
    </sheetView>
  </sheetViews>
  <sheetFormatPr defaultColWidth="5.140625" defaultRowHeight="15"/>
  <cols>
    <col min="1" max="1" width="5.140625" style="13" customWidth="1"/>
    <col min="2" max="2" width="56.00390625" style="42" customWidth="1"/>
    <col min="3" max="3" width="7.57421875" style="13" customWidth="1"/>
    <col min="4" max="4" width="8.421875" style="13" customWidth="1"/>
    <col min="5" max="5" width="35.28125" style="13" customWidth="1"/>
    <col min="6" max="6" width="0.2890625" style="13" hidden="1" customWidth="1"/>
    <col min="7" max="7" width="3.28125" style="13" customWidth="1"/>
    <col min="8" max="8" width="12.8515625" style="13" customWidth="1"/>
    <col min="9" max="9" width="9.140625" style="13" customWidth="1"/>
    <col min="10" max="10" width="14.28125" style="13" customWidth="1"/>
    <col min="11" max="248" width="9.140625" style="13" customWidth="1"/>
    <col min="249" max="16384" width="5.140625" style="13" customWidth="1"/>
  </cols>
  <sheetData>
    <row r="1" spans="3:5" ht="18.75">
      <c r="C1" s="50" t="s">
        <v>75</v>
      </c>
      <c r="D1" s="50"/>
      <c r="E1" s="50"/>
    </row>
    <row r="2" spans="3:5" ht="18.75">
      <c r="C2" s="50" t="s">
        <v>71</v>
      </c>
      <c r="D2" s="50"/>
      <c r="E2" s="50"/>
    </row>
    <row r="3" spans="3:5" ht="18.75">
      <c r="C3" s="50" t="s">
        <v>0</v>
      </c>
      <c r="D3" s="50"/>
      <c r="E3" s="50"/>
    </row>
    <row r="4" spans="3:5" ht="18.75">
      <c r="C4" s="50" t="s">
        <v>72</v>
      </c>
      <c r="D4" s="50"/>
      <c r="E4" s="50"/>
    </row>
    <row r="5" spans="3:5" ht="18.75">
      <c r="C5" s="50" t="s">
        <v>73</v>
      </c>
      <c r="D5" s="50"/>
      <c r="E5" s="50"/>
    </row>
    <row r="7" spans="3:8" ht="18.75">
      <c r="C7" s="50" t="s">
        <v>74</v>
      </c>
      <c r="D7" s="50"/>
      <c r="E7" s="50"/>
      <c r="F7" s="37"/>
      <c r="G7" s="37"/>
      <c r="H7" s="37"/>
    </row>
    <row r="8" spans="3:8" ht="18.75">
      <c r="C8" s="50" t="s">
        <v>69</v>
      </c>
      <c r="D8" s="50"/>
      <c r="E8" s="50"/>
      <c r="F8" s="37"/>
      <c r="G8" s="37"/>
      <c r="H8" s="37"/>
    </row>
    <row r="9" spans="3:8" ht="18.75">
      <c r="C9" s="50" t="s">
        <v>0</v>
      </c>
      <c r="D9" s="50"/>
      <c r="E9" s="50"/>
      <c r="F9" s="37"/>
      <c r="G9" s="37"/>
      <c r="H9" s="37"/>
    </row>
    <row r="10" spans="3:8" ht="18.75">
      <c r="C10" s="50" t="s">
        <v>70</v>
      </c>
      <c r="D10" s="50"/>
      <c r="E10" s="50"/>
      <c r="F10" s="37"/>
      <c r="G10" s="37"/>
      <c r="H10" s="37"/>
    </row>
    <row r="11" spans="3:8" ht="18.75">
      <c r="C11" s="50" t="s">
        <v>68</v>
      </c>
      <c r="D11" s="50"/>
      <c r="E11" s="50"/>
      <c r="F11" s="37" t="s">
        <v>63</v>
      </c>
      <c r="G11" s="37"/>
      <c r="H11" s="37"/>
    </row>
    <row r="12" spans="3:8" ht="18.75">
      <c r="C12" s="50" t="s">
        <v>77</v>
      </c>
      <c r="D12" s="50"/>
      <c r="E12" s="50"/>
      <c r="F12" s="37"/>
      <c r="G12" s="37"/>
      <c r="H12" s="37"/>
    </row>
    <row r="13" spans="3:8" ht="18.75">
      <c r="C13" s="50" t="s">
        <v>0</v>
      </c>
      <c r="D13" s="50"/>
      <c r="E13" s="50"/>
      <c r="F13" s="37"/>
      <c r="G13" s="37"/>
      <c r="H13" s="37"/>
    </row>
    <row r="14" spans="3:8" ht="18.75">
      <c r="C14" s="50" t="s">
        <v>78</v>
      </c>
      <c r="D14" s="50"/>
      <c r="E14" s="50"/>
      <c r="F14" s="37"/>
      <c r="G14" s="37"/>
      <c r="H14" s="37"/>
    </row>
    <row r="15" spans="3:8" ht="18.75">
      <c r="C15" s="50" t="s">
        <v>79</v>
      </c>
      <c r="D15" s="50"/>
      <c r="E15" s="50"/>
      <c r="F15" s="37"/>
      <c r="G15" s="37"/>
      <c r="H15" s="37"/>
    </row>
    <row r="16" spans="3:8" ht="18.75">
      <c r="C16" s="41"/>
      <c r="D16" s="41"/>
      <c r="E16" s="41"/>
      <c r="F16" s="37"/>
      <c r="G16" s="37"/>
      <c r="H16" s="37"/>
    </row>
    <row r="17" spans="3:8" ht="18.75">
      <c r="C17" s="41"/>
      <c r="D17" s="41"/>
      <c r="E17" s="41"/>
      <c r="F17" s="37"/>
      <c r="G17" s="37"/>
      <c r="H17" s="37"/>
    </row>
    <row r="18" spans="1:5" ht="24" customHeight="1" hidden="1">
      <c r="A18" s="16"/>
      <c r="B18" s="43"/>
      <c r="C18" s="58"/>
      <c r="D18" s="58"/>
      <c r="E18" s="58"/>
    </row>
    <row r="19" spans="1:5" ht="18" customHeight="1" hidden="1">
      <c r="A19" s="16"/>
      <c r="B19" s="43"/>
      <c r="C19" s="58"/>
      <c r="D19" s="58"/>
      <c r="E19" s="58"/>
    </row>
    <row r="20" spans="1:5" ht="15.75" customHeight="1" hidden="1">
      <c r="A20" s="16"/>
      <c r="B20" s="43"/>
      <c r="C20" s="58"/>
      <c r="D20" s="58"/>
      <c r="E20" s="58"/>
    </row>
    <row r="21" spans="1:5" ht="17.25" customHeight="1" hidden="1">
      <c r="A21" s="16"/>
      <c r="B21" s="43"/>
      <c r="C21" s="58"/>
      <c r="D21" s="58"/>
      <c r="E21" s="58"/>
    </row>
    <row r="22" spans="1:5" ht="18" customHeight="1" hidden="1">
      <c r="A22" s="16"/>
      <c r="B22" s="43"/>
      <c r="C22" s="58"/>
      <c r="D22" s="58"/>
      <c r="E22" s="58"/>
    </row>
    <row r="23" spans="1:6" ht="18" customHeight="1" hidden="1">
      <c r="A23" s="16"/>
      <c r="B23" s="52"/>
      <c r="C23" s="52"/>
      <c r="D23" s="52"/>
      <c r="E23" s="52"/>
      <c r="F23" s="17"/>
    </row>
    <row r="24" spans="1:6" ht="16.5" customHeight="1" hidden="1">
      <c r="A24" s="16"/>
      <c r="B24" s="50"/>
      <c r="C24" s="50"/>
      <c r="D24" s="50"/>
      <c r="E24" s="50"/>
      <c r="F24" s="18"/>
    </row>
    <row r="25" spans="1:6" ht="18.75" customHeight="1" hidden="1">
      <c r="A25" s="16"/>
      <c r="B25" s="52"/>
      <c r="C25" s="52"/>
      <c r="D25" s="52"/>
      <c r="E25" s="52"/>
      <c r="F25" s="8"/>
    </row>
    <row r="26" spans="1:6" ht="18.75" customHeight="1" hidden="1">
      <c r="A26" s="16"/>
      <c r="B26" s="53"/>
      <c r="C26" s="53"/>
      <c r="D26" s="53"/>
      <c r="E26" s="53"/>
      <c r="F26" s="19"/>
    </row>
    <row r="27" spans="1:5" ht="11.25" customHeight="1" hidden="1">
      <c r="A27" s="16"/>
      <c r="B27" s="54"/>
      <c r="C27" s="54"/>
      <c r="D27" s="54"/>
      <c r="E27" s="54"/>
    </row>
    <row r="28" spans="1:5" ht="3.75" customHeight="1" hidden="1">
      <c r="A28" s="16"/>
      <c r="B28" s="44"/>
      <c r="C28" s="16"/>
      <c r="D28" s="1"/>
      <c r="E28" s="1"/>
    </row>
    <row r="29" spans="1:5" ht="18.75" customHeight="1">
      <c r="A29" s="57" t="s">
        <v>1</v>
      </c>
      <c r="B29" s="57"/>
      <c r="C29" s="57"/>
      <c r="D29" s="57"/>
      <c r="E29" s="57"/>
    </row>
    <row r="30" spans="1:5" ht="12.75" customHeight="1">
      <c r="A30" s="55" t="s">
        <v>67</v>
      </c>
      <c r="B30" s="56"/>
      <c r="C30" s="56"/>
      <c r="D30" s="56"/>
      <c r="E30" s="56"/>
    </row>
    <row r="31" spans="1:5" ht="12.75" customHeight="1">
      <c r="A31" s="56"/>
      <c r="B31" s="56"/>
      <c r="C31" s="56"/>
      <c r="D31" s="56"/>
      <c r="E31" s="56"/>
    </row>
    <row r="32" spans="1:5" ht="11.25" customHeight="1">
      <c r="A32" s="56"/>
      <c r="B32" s="56"/>
      <c r="C32" s="56"/>
      <c r="D32" s="56"/>
      <c r="E32" s="56"/>
    </row>
    <row r="33" spans="1:5" ht="26.25" customHeight="1">
      <c r="A33" s="16"/>
      <c r="B33" s="43"/>
      <c r="C33" s="16"/>
      <c r="D33" s="16"/>
      <c r="E33" s="2" t="s">
        <v>2</v>
      </c>
    </row>
    <row r="34" spans="1:5" ht="39" customHeight="1">
      <c r="A34" s="3" t="s">
        <v>3</v>
      </c>
      <c r="B34" s="3" t="s">
        <v>4</v>
      </c>
      <c r="C34" s="3" t="s">
        <v>5</v>
      </c>
      <c r="D34" s="3" t="s">
        <v>6</v>
      </c>
      <c r="E34" s="3" t="s">
        <v>7</v>
      </c>
    </row>
    <row r="35" spans="1:5" s="20" customFormat="1" ht="16.5" customHeight="1">
      <c r="A35" s="3">
        <v>1</v>
      </c>
      <c r="B35" s="3">
        <v>2</v>
      </c>
      <c r="C35" s="3">
        <v>3</v>
      </c>
      <c r="D35" s="3">
        <v>4</v>
      </c>
      <c r="E35" s="3">
        <v>5</v>
      </c>
    </row>
    <row r="36" spans="1:10" ht="30" customHeight="1">
      <c r="A36" s="21"/>
      <c r="B36" s="45" t="s">
        <v>8</v>
      </c>
      <c r="C36" s="22"/>
      <c r="D36" s="22"/>
      <c r="E36" s="23">
        <f>E38+E45+E48+E52+E56+E59+E61+E66+E68</f>
        <v>522730.19999999995</v>
      </c>
      <c r="H36" s="24"/>
      <c r="I36" s="24"/>
      <c r="J36" s="25"/>
    </row>
    <row r="37" spans="1:5" ht="30" customHeight="1">
      <c r="A37" s="21"/>
      <c r="B37" s="49" t="s">
        <v>81</v>
      </c>
      <c r="C37" s="10"/>
      <c r="D37" s="10"/>
      <c r="E37" s="26"/>
    </row>
    <row r="38" spans="1:10" ht="30" customHeight="1">
      <c r="A38" s="10" t="s">
        <v>9</v>
      </c>
      <c r="B38" s="46" t="s">
        <v>10</v>
      </c>
      <c r="C38" s="4" t="s">
        <v>11</v>
      </c>
      <c r="D38" s="4"/>
      <c r="E38" s="27">
        <f>E39+E40+E41+E42+E43+E44</f>
        <v>47959.700000000004</v>
      </c>
      <c r="J38" s="24"/>
    </row>
    <row r="39" spans="1:10" ht="60" customHeight="1">
      <c r="A39" s="10"/>
      <c r="B39" s="47" t="s">
        <v>52</v>
      </c>
      <c r="C39" s="5" t="s">
        <v>11</v>
      </c>
      <c r="D39" s="5" t="s">
        <v>12</v>
      </c>
      <c r="E39" s="28">
        <f>1540.2+156.7</f>
        <v>1696.9</v>
      </c>
      <c r="J39" s="29"/>
    </row>
    <row r="40" spans="1:10" ht="79.5" customHeight="1">
      <c r="A40" s="10"/>
      <c r="B40" s="47" t="s">
        <v>53</v>
      </c>
      <c r="C40" s="5" t="s">
        <v>11</v>
      </c>
      <c r="D40" s="5" t="s">
        <v>13</v>
      </c>
      <c r="E40" s="28">
        <f>529.6+150</f>
        <v>679.6</v>
      </c>
      <c r="J40" s="29"/>
    </row>
    <row r="41" spans="1:5" ht="79.5" customHeight="1">
      <c r="A41" s="10"/>
      <c r="B41" s="47" t="s">
        <v>54</v>
      </c>
      <c r="C41" s="5" t="s">
        <v>11</v>
      </c>
      <c r="D41" s="5" t="s">
        <v>14</v>
      </c>
      <c r="E41" s="28">
        <f>19460.7+3746.3</f>
        <v>23207</v>
      </c>
    </row>
    <row r="42" spans="1:5" ht="79.5" customHeight="1">
      <c r="A42" s="10"/>
      <c r="B42" s="47" t="s">
        <v>55</v>
      </c>
      <c r="C42" s="5" t="s">
        <v>11</v>
      </c>
      <c r="D42" s="5" t="s">
        <v>15</v>
      </c>
      <c r="E42" s="28">
        <v>593.9</v>
      </c>
    </row>
    <row r="43" spans="1:5" ht="30" customHeight="1">
      <c r="A43" s="10"/>
      <c r="B43" s="48" t="s">
        <v>16</v>
      </c>
      <c r="C43" s="6" t="s">
        <v>11</v>
      </c>
      <c r="D43" s="6" t="s">
        <v>17</v>
      </c>
      <c r="E43" s="28">
        <f>100-81.6</f>
        <v>18.400000000000006</v>
      </c>
    </row>
    <row r="44" spans="1:5" ht="30" customHeight="1">
      <c r="A44" s="10"/>
      <c r="B44" s="48" t="s">
        <v>18</v>
      </c>
      <c r="C44" s="6" t="s">
        <v>11</v>
      </c>
      <c r="D44" s="6" t="s">
        <v>19</v>
      </c>
      <c r="E44" s="28">
        <f>18047.3+12.4+150+3554.2</f>
        <v>21763.9</v>
      </c>
    </row>
    <row r="45" spans="1:5" ht="45" customHeight="1">
      <c r="A45" s="11" t="s">
        <v>20</v>
      </c>
      <c r="B45" s="46" t="s">
        <v>21</v>
      </c>
      <c r="C45" s="7" t="s">
        <v>13</v>
      </c>
      <c r="D45" s="7"/>
      <c r="E45" s="30">
        <f>E47+E46</f>
        <v>7315.400000000001</v>
      </c>
    </row>
    <row r="46" spans="1:5" ht="79.5" customHeight="1">
      <c r="A46" s="11"/>
      <c r="B46" s="14" t="s">
        <v>66</v>
      </c>
      <c r="C46" s="5" t="s">
        <v>13</v>
      </c>
      <c r="D46" s="5" t="s">
        <v>45</v>
      </c>
      <c r="E46" s="28">
        <f>4788.6+1981</f>
        <v>6769.6</v>
      </c>
    </row>
    <row r="47" spans="1:5" ht="60" customHeight="1">
      <c r="A47" s="10"/>
      <c r="B47" s="48" t="s">
        <v>23</v>
      </c>
      <c r="C47" s="5" t="s">
        <v>13</v>
      </c>
      <c r="D47" s="5" t="s">
        <v>24</v>
      </c>
      <c r="E47" s="28">
        <f>324.9+220.9</f>
        <v>545.8</v>
      </c>
    </row>
    <row r="48" spans="1:5" ht="30" customHeight="1">
      <c r="A48" s="31" t="s">
        <v>25</v>
      </c>
      <c r="B48" s="46" t="s">
        <v>26</v>
      </c>
      <c r="C48" s="9" t="s">
        <v>14</v>
      </c>
      <c r="D48" s="9"/>
      <c r="E48" s="30">
        <f>E49+E50+E51</f>
        <v>65618.2</v>
      </c>
    </row>
    <row r="49" spans="1:5" ht="30" customHeight="1">
      <c r="A49" s="31"/>
      <c r="B49" s="48" t="s">
        <v>27</v>
      </c>
      <c r="C49" s="5" t="s">
        <v>14</v>
      </c>
      <c r="D49" s="5" t="s">
        <v>28</v>
      </c>
      <c r="E49" s="28">
        <f>218+1.6-1.6</f>
        <v>218</v>
      </c>
    </row>
    <row r="50" spans="1:5" ht="30" customHeight="1">
      <c r="A50" s="31"/>
      <c r="B50" s="48" t="s">
        <v>29</v>
      </c>
      <c r="C50" s="5" t="s">
        <v>14</v>
      </c>
      <c r="D50" s="5" t="s">
        <v>22</v>
      </c>
      <c r="E50" s="40">
        <f>50639.9+8280.9+318.7+1724.7</f>
        <v>60964.2</v>
      </c>
    </row>
    <row r="51" spans="1:5" ht="45" customHeight="1">
      <c r="A51" s="31"/>
      <c r="B51" s="48" t="s">
        <v>30</v>
      </c>
      <c r="C51" s="5" t="s">
        <v>14</v>
      </c>
      <c r="D51" s="5" t="s">
        <v>31</v>
      </c>
      <c r="E51" s="28">
        <f>4357.2+78.8</f>
        <v>4436</v>
      </c>
    </row>
    <row r="52" spans="1:5" ht="30" customHeight="1">
      <c r="A52" s="11" t="s">
        <v>32</v>
      </c>
      <c r="B52" s="46" t="s">
        <v>33</v>
      </c>
      <c r="C52" s="7" t="s">
        <v>34</v>
      </c>
      <c r="D52" s="7"/>
      <c r="E52" s="30">
        <f>E54+E55+E53</f>
        <v>333836</v>
      </c>
    </row>
    <row r="53" spans="1:5" ht="25.5" customHeight="1" hidden="1">
      <c r="A53" s="11"/>
      <c r="B53" s="32" t="s">
        <v>61</v>
      </c>
      <c r="C53" s="5" t="s">
        <v>34</v>
      </c>
      <c r="D53" s="5" t="s">
        <v>11</v>
      </c>
      <c r="E53" s="28"/>
    </row>
    <row r="54" spans="1:5" ht="30" customHeight="1">
      <c r="A54" s="10"/>
      <c r="B54" s="48" t="s">
        <v>35</v>
      </c>
      <c r="C54" s="5" t="s">
        <v>34</v>
      </c>
      <c r="D54" s="5" t="s">
        <v>12</v>
      </c>
      <c r="E54" s="28">
        <f>137565.4-3329.2+1928.5-2271.2</f>
        <v>133893.49999999997</v>
      </c>
    </row>
    <row r="55" spans="1:5" ht="30" customHeight="1">
      <c r="A55" s="10"/>
      <c r="B55" s="48" t="s">
        <v>36</v>
      </c>
      <c r="C55" s="5" t="s">
        <v>34</v>
      </c>
      <c r="D55" s="5" t="s">
        <v>13</v>
      </c>
      <c r="E55" s="28">
        <f>196968.6+50.9-6782.9+154.1+353.6+9198.2</f>
        <v>199942.50000000003</v>
      </c>
    </row>
    <row r="56" spans="1:5" ht="30" customHeight="1">
      <c r="A56" s="10" t="s">
        <v>37</v>
      </c>
      <c r="B56" s="46" t="s">
        <v>38</v>
      </c>
      <c r="C56" s="4" t="s">
        <v>39</v>
      </c>
      <c r="D56" s="4"/>
      <c r="E56" s="30">
        <f>E57+E58</f>
        <v>5548.9</v>
      </c>
    </row>
    <row r="57" spans="1:5" ht="45" customHeight="1">
      <c r="A57" s="10"/>
      <c r="B57" s="48" t="s">
        <v>62</v>
      </c>
      <c r="C57" s="5" t="s">
        <v>39</v>
      </c>
      <c r="D57" s="5" t="s">
        <v>34</v>
      </c>
      <c r="E57" s="28">
        <v>390.7</v>
      </c>
    </row>
    <row r="58" spans="1:5" ht="30" customHeight="1">
      <c r="A58" s="10"/>
      <c r="B58" s="48" t="s">
        <v>58</v>
      </c>
      <c r="C58" s="5" t="s">
        <v>39</v>
      </c>
      <c r="D58" s="5" t="s">
        <v>39</v>
      </c>
      <c r="E58" s="28">
        <f>4577.8+414.4+122.8+28.3+14.9</f>
        <v>5158.2</v>
      </c>
    </row>
    <row r="59" spans="1:5" ht="30" customHeight="1">
      <c r="A59" s="11" t="s">
        <v>40</v>
      </c>
      <c r="B59" s="46" t="s">
        <v>41</v>
      </c>
      <c r="C59" s="7" t="s">
        <v>28</v>
      </c>
      <c r="D59" s="7"/>
      <c r="E59" s="30">
        <f>SUM(E60:E60)</f>
        <v>36022.799999999996</v>
      </c>
    </row>
    <row r="60" spans="1:5" ht="30" customHeight="1">
      <c r="A60" s="10"/>
      <c r="B60" s="48" t="s">
        <v>42</v>
      </c>
      <c r="C60" s="5" t="s">
        <v>28</v>
      </c>
      <c r="D60" s="5" t="s">
        <v>11</v>
      </c>
      <c r="E60" s="28">
        <f>33451.4+309.7+2261.7</f>
        <v>36022.799999999996</v>
      </c>
    </row>
    <row r="61" spans="1:5" ht="30" customHeight="1">
      <c r="A61" s="10" t="s">
        <v>43</v>
      </c>
      <c r="B61" s="46" t="s">
        <v>44</v>
      </c>
      <c r="C61" s="7" t="s">
        <v>45</v>
      </c>
      <c r="D61" s="7"/>
      <c r="E61" s="30">
        <f>E62+E63+E64+E65</f>
        <v>11415.6</v>
      </c>
    </row>
    <row r="62" spans="1:5" ht="30" customHeight="1">
      <c r="A62" s="10"/>
      <c r="B62" s="14" t="s">
        <v>59</v>
      </c>
      <c r="C62" s="5" t="s">
        <v>45</v>
      </c>
      <c r="D62" s="5" t="s">
        <v>11</v>
      </c>
      <c r="E62" s="28">
        <f>714.4+44.7+16.8</f>
        <v>775.9</v>
      </c>
    </row>
    <row r="63" spans="1:5" ht="30" customHeight="1">
      <c r="A63" s="10"/>
      <c r="B63" s="48" t="s">
        <v>46</v>
      </c>
      <c r="C63" s="5" t="s">
        <v>45</v>
      </c>
      <c r="D63" s="5" t="s">
        <v>13</v>
      </c>
      <c r="E63" s="28">
        <f>3492.4+11101.6-1559.1-5878.2+319.1</f>
        <v>7475.8</v>
      </c>
    </row>
    <row r="64" spans="1:5" ht="30" customHeight="1">
      <c r="A64" s="10"/>
      <c r="B64" s="48" t="s">
        <v>80</v>
      </c>
      <c r="C64" s="5" t="s">
        <v>45</v>
      </c>
      <c r="D64" s="5" t="s">
        <v>14</v>
      </c>
      <c r="E64" s="28">
        <v>2382.4</v>
      </c>
    </row>
    <row r="65" spans="1:5" ht="45" customHeight="1">
      <c r="A65" s="10"/>
      <c r="B65" s="48" t="s">
        <v>56</v>
      </c>
      <c r="C65" s="5" t="s">
        <v>45</v>
      </c>
      <c r="D65" s="5" t="s">
        <v>15</v>
      </c>
      <c r="E65" s="28">
        <f>778.3+3.2</f>
        <v>781.5</v>
      </c>
    </row>
    <row r="66" spans="1:5" ht="30" customHeight="1">
      <c r="A66" s="10" t="s">
        <v>47</v>
      </c>
      <c r="B66" s="46" t="s">
        <v>48</v>
      </c>
      <c r="C66" s="9" t="s">
        <v>17</v>
      </c>
      <c r="D66" s="9"/>
      <c r="E66" s="30">
        <f>E67</f>
        <v>14973.800000000001</v>
      </c>
    </row>
    <row r="67" spans="1:7" ht="30" customHeight="1">
      <c r="A67" s="10"/>
      <c r="B67" s="43" t="s">
        <v>57</v>
      </c>
      <c r="C67" s="6" t="s">
        <v>17</v>
      </c>
      <c r="D67" s="6" t="s">
        <v>12</v>
      </c>
      <c r="E67" s="28">
        <f>13539.7+899.9+192.6+341.6</f>
        <v>14973.800000000001</v>
      </c>
      <c r="G67" s="37"/>
    </row>
    <row r="68" spans="1:5" s="35" customFormat="1" ht="45" customHeight="1">
      <c r="A68" s="15" t="s">
        <v>49</v>
      </c>
      <c r="B68" s="46" t="s">
        <v>65</v>
      </c>
      <c r="C68" s="33" t="s">
        <v>19</v>
      </c>
      <c r="D68" s="33"/>
      <c r="E68" s="34">
        <f>E69</f>
        <v>39.8</v>
      </c>
    </row>
    <row r="69" spans="1:7" s="35" customFormat="1" ht="45" customHeight="1">
      <c r="A69" s="16"/>
      <c r="B69" s="48" t="s">
        <v>64</v>
      </c>
      <c r="C69" s="36" t="s">
        <v>19</v>
      </c>
      <c r="D69" s="36" t="s">
        <v>11</v>
      </c>
      <c r="E69" s="40">
        <v>39.8</v>
      </c>
      <c r="G69" s="37" t="s">
        <v>76</v>
      </c>
    </row>
    <row r="70" spans="1:5" ht="2.25" customHeight="1">
      <c r="A70" s="16"/>
      <c r="B70" s="43"/>
      <c r="C70" s="12"/>
      <c r="D70" s="12"/>
      <c r="E70" s="12" t="s">
        <v>50</v>
      </c>
    </row>
    <row r="71" spans="1:5" ht="21" customHeight="1">
      <c r="A71" s="16"/>
      <c r="B71" s="43"/>
      <c r="C71" s="12"/>
      <c r="D71" s="12"/>
      <c r="E71" s="12"/>
    </row>
    <row r="72" spans="1:6" ht="18.75">
      <c r="A72" s="38"/>
      <c r="B72" s="43"/>
      <c r="C72" s="39"/>
      <c r="D72" s="39"/>
      <c r="E72" s="39"/>
      <c r="F72" s="39"/>
    </row>
    <row r="73" spans="1:6" ht="18.75">
      <c r="A73" s="38" t="s">
        <v>82</v>
      </c>
      <c r="B73" s="43"/>
      <c r="C73" s="39"/>
      <c r="D73" s="39"/>
      <c r="E73" s="39"/>
      <c r="F73" s="39"/>
    </row>
    <row r="74" spans="1:6" ht="18.75">
      <c r="A74" s="37" t="s">
        <v>0</v>
      </c>
      <c r="B74" s="43"/>
      <c r="C74" s="12"/>
      <c r="D74" s="12"/>
      <c r="E74" s="2"/>
      <c r="F74" s="39"/>
    </row>
    <row r="75" spans="1:6" ht="18.75">
      <c r="A75" s="37" t="s">
        <v>51</v>
      </c>
      <c r="B75" s="43"/>
      <c r="C75" s="12"/>
      <c r="D75" s="12"/>
      <c r="E75" s="2" t="s">
        <v>60</v>
      </c>
      <c r="F75" s="39"/>
    </row>
    <row r="76" spans="1:5" ht="20.25" customHeight="1">
      <c r="A76" s="16"/>
      <c r="B76" s="43"/>
      <c r="C76" s="51"/>
      <c r="D76" s="51"/>
      <c r="E76" s="51"/>
    </row>
  </sheetData>
  <sheetProtection/>
  <mergeCells count="27">
    <mergeCell ref="C1:E1"/>
    <mergeCell ref="C2:E2"/>
    <mergeCell ref="C3:E3"/>
    <mergeCell ref="C4:E4"/>
    <mergeCell ref="C5:E5"/>
    <mergeCell ref="C12:E12"/>
    <mergeCell ref="C7:E7"/>
    <mergeCell ref="C8:E8"/>
    <mergeCell ref="C10:E10"/>
    <mergeCell ref="C11:E11"/>
    <mergeCell ref="C22:E22"/>
    <mergeCell ref="C18:E18"/>
    <mergeCell ref="C19:E19"/>
    <mergeCell ref="C20:E20"/>
    <mergeCell ref="C21:E21"/>
    <mergeCell ref="C14:E14"/>
    <mergeCell ref="C15:E15"/>
    <mergeCell ref="C9:E9"/>
    <mergeCell ref="C76:E76"/>
    <mergeCell ref="B23:E23"/>
    <mergeCell ref="B24:E24"/>
    <mergeCell ref="B25:E25"/>
    <mergeCell ref="B26:E26"/>
    <mergeCell ref="B27:E27"/>
    <mergeCell ref="A30:E32"/>
    <mergeCell ref="C13:E13"/>
    <mergeCell ref="A29:E29"/>
  </mergeCells>
  <printOptions/>
  <pageMargins left="1.1811023622047245" right="0.3937007874015748" top="0.7874015748031497" bottom="0.7874015748031497" header="0" footer="0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2022-06-20T06:26:59Z</dcterms:modified>
  <cp:category/>
  <cp:version/>
  <cp:contentType/>
  <cp:contentStatus/>
</cp:coreProperties>
</file>