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2020" sheetId="1" r:id="rId1"/>
    <sheet name="2019" sheetId="2" state="hidden" r:id="rId2"/>
    <sheet name="ДФ" sheetId="3" r:id="rId3"/>
  </sheets>
  <definedNames>
    <definedName name="_xlnm.Print_Area" localSheetId="0">'2020'!$A$1:$F$68</definedName>
    <definedName name="_xlnm.Print_Area" localSheetId="2">'ДФ'!$A$1:$E$43</definedName>
  </definedNames>
  <calcPr fullCalcOnLoad="1"/>
</workbook>
</file>

<file path=xl/sharedStrings.xml><?xml version="1.0" encoding="utf-8"?>
<sst xmlns="http://schemas.openxmlformats.org/spreadsheetml/2006/main" count="208" uniqueCount="126">
  <si>
    <t>(тыс. рублей)</t>
  </si>
  <si>
    <t xml:space="preserve">Код  </t>
  </si>
  <si>
    <t>1 00 00000 00 0000 000</t>
  </si>
  <si>
    <t>Сумма</t>
  </si>
  <si>
    <t>ВСЕГО ДОХОДОВ</t>
  </si>
  <si>
    <t>Наименование  доходов</t>
  </si>
  <si>
    <t>НАЛОГОВЫЕ И НЕНАЛОГОВЫЕ ДОХОДЫ</t>
  </si>
  <si>
    <t>Темрюкского городского поселения</t>
  </si>
  <si>
    <t>БЕЗВОЗДМЕЗДНЫЕ ПОСТУПЛЕНИЯ</t>
  </si>
  <si>
    <t xml:space="preserve">Темрюкского района </t>
  </si>
  <si>
    <t>1 03 02250 01 0000 110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</si>
  <si>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</si>
  <si>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</si>
  <si>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</si>
  <si>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</si>
  <si>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</si>
  <si>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</si>
  <si>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</si>
  <si>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</si>
  <si>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</si>
  <si>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</si>
  <si>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</si>
  <si>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</si>
  <si>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1 17 05050 13 0000 180</t>
  </si>
  <si>
    <t>Прочие неналоговые доходы бюджетов городских поселений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</si>
  <si>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</si>
  <si>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</si>
  <si>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</si>
  <si>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</si>
  <si>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</si>
  <si>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</si>
  <si>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</si>
  <si>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</si>
  <si>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</si>
  <si>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</si>
  <si>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1 13 00000 00 0000 000 </t>
  </si>
  <si>
    <t>1 16 00000 00 0000 000</t>
  </si>
  <si>
    <t>Штрафы, санкции, возмещение ущерба*</t>
  </si>
  <si>
    <t xml:space="preserve">  * По видам и подвидам доходов, входящим в соответствующий группировочный код бюджетной классификации, зачисляемым в бюджет Темрюкского городского поселения Темрюкского района  в соответствии с законодательством Российской Федерации.</t>
  </si>
  <si>
    <t>Доходы от уплаты акцизов на  моторные масла для дизельных и (или) карбюраторных (инжекторных) 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</si>
  <si>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городских поселений на выполнение передаваемых полномочий субъектов Российской Федерации</t>
  </si>
  <si>
    <t>1 11 07015 13 0000 120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</si>
  <si>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</si>
  <si>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2 19 60010 13 0000 151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</si>
  <si>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</si>
  <si>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</si>
  <si>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2 02 49999 13 0000 151</t>
  </si>
  <si>
    <t>Прочие межбюджетные трансферты, передаваемые бюджетам городских поселений</t>
  </si>
  <si>
    <t>А.В. Румянцева</t>
  </si>
  <si>
    <t xml:space="preserve"> Объем поступлений доходов в бюджет Темрюкского городского поселения Темрюкского района по кодам видов (подвидов) доходов на 2018 год</t>
  </si>
  <si>
    <t>Темрюкского района III созыва</t>
  </si>
  <si>
    <t>ПРИЛОЖЕНИЕ №4</t>
  </si>
  <si>
    <t>от «21»ноября 2017 года  №393</t>
  </si>
  <si>
    <t>к решению L сессии Совета</t>
  </si>
  <si>
    <t>Дох.ДФ</t>
  </si>
  <si>
    <t>Расх.ДФ</t>
  </si>
  <si>
    <t>ост.2017</t>
  </si>
  <si>
    <t>2 02 25467 13 0000 151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</si>
  <si>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</si>
  <si>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Заместитель главы </t>
  </si>
  <si>
    <t>Темрюкского района</t>
  </si>
  <si>
    <t>Доходы от оказания платных услуг и компенсации затрат государства*</t>
  </si>
  <si>
    <t>2 02 30024 13 0000 150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</si>
  <si>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</si>
  <si>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</si>
  <si>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</si>
  <si>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</si>
  <si>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</si>
  <si>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</si>
  <si>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</si>
  <si>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</si>
  <si>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</si>
  <si>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</si>
  <si>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</si>
  <si>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Наименование  дохода</t>
  </si>
  <si>
    <t>ПРИЛОЖЕНИЕ № 4</t>
  </si>
  <si>
    <t xml:space="preserve">к проекту решения "О бюджете </t>
  </si>
  <si>
    <t xml:space="preserve">   Темрюкского района на 2020 год"</t>
  </si>
  <si>
    <t xml:space="preserve"> Объем поступлений доходов в бюджет Темрюкского городского поселения Темрюкского района по кодам видов (подвидов) доходов на 2020 год</t>
  </si>
  <si>
    <t>* По видам и подвидам доходов, входящим в соответствующий группировочный код бюджетной классификации, зачисляемым в бюджет Темрюкского городского поселения Темрюкского района  в соответствии с законодательством Российской Федерации.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</si>
  <si>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</si>
  <si>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</si>
  <si>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</si>
  <si>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</si>
  <si>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</si>
  <si>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2 02 20077 13 0000 150</t>
  </si>
  <si>
    <t>2 02 25497 13 0000 150</t>
  </si>
  <si>
    <t>2 02 29999 13 0000 150</t>
  </si>
  <si>
    <t>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</si>
  <si>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</si>
  <si>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</si>
  <si>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</si>
  <si>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</si>
  <si>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Объем поступлений доходов в бюджет Темрюкского городского поселения Темрюкского района по кодам видов (подвидов) доходов на 2022 год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</si>
  <si>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</si>
  <si>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</si>
  <si>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</si>
  <si>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</si>
  <si>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</si>
  <si>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</si>
  <si>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ПРИЛОЖЕНИЕ № 1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</si>
  <si>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</si>
  <si>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</si>
  <si>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к решению XLI сессии Совета</t>
  </si>
  <si>
    <t xml:space="preserve">  Темрюкского района IV созыва</t>
  </si>
  <si>
    <t>от "23" ноября 2021 года № 248</t>
  </si>
  <si>
    <t>к решению _____ сессии Совета</t>
  </si>
  <si>
    <t>Темрюкского района IV созыва</t>
  </si>
  <si>
    <t>от «___» ______________  № _____</t>
  </si>
  <si>
    <t>(в редакции решения _____ сессии Совета</t>
  </si>
  <si>
    <t>от «___» ______________  № _____)</t>
  </si>
  <si>
    <t>2 02 25243 13 0000 150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</si>
  <si>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</si>
  <si>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 1 11 05075 13 0000 120</t>
  </si>
  <si>
    <t>«ПРИЛОЖЕНИЕ № 1</t>
  </si>
  <si>
    <t>»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</si>
  <si>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</si>
  <si>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</si>
  <si>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</si>
  <si>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</si>
  <si>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2 02 19999 13 0000 150</t>
  </si>
  <si>
    <t>Прочие дотации бюджетам городских поселений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</si>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</sst>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_-* #,##0.0_р_._-;\-* #,##0.0_р_._-;_-* &quot;-&quot;??_р_._-;_-@_-"/>
    <numFmt numFmtId="186" formatCode="_-* #,##0.0_р_._-;\-* #,##0.0_р_._-;_-* &quot;-&quot;?_р_._-;_-@_-"/>
    <numFmt numFmtId="187" formatCode="0.0"/>
    <numFmt numFmtId="188" formatCode="#,##0.00_р_."/>
    <numFmt numFmtId="189" formatCode="#,##0.0_р_."/>
    <numFmt numFmtId="190" formatCode="#,##0.00000_ ;\-#,##0.00000\ "/>
    <numFmt numFmtId="191" formatCode="_-* #,##0.00000_р_._-;\-* #,##0.00000_р_._-;_-* &quot;-&quot;?????_р_._-;_-@_-"/>
    <numFmt numFmtId="192" formatCode="#,##0.0_ ;\-#,##0.0\ "/>
    <numFmt numFmtId="193" formatCode="_-* #,##0.000_р_._-;\-* #,##0.000_р_._-;_-* &quot;-&quot;??_р_._-;_-@_-"/>
    <numFmt numFmtId="194" formatCode="_-* #,##0_р_._-;\-* #,##0_р_._-;_-* &quot;-&quot;??_р_._-;_-@_-"/>
    <numFmt numFmtId="195" formatCode="#,##0.0"/>
    <numFmt numFmtId="196" formatCode="_-* #,##0.0\ _₽_-;\-* #,##0.0\ _₽_-;_-* &quot;-&quot;?\ _₽_-;_-@_-"/>
  </numFmts>
  <fonts count="5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5" fontId="11" fillId="33" borderId="10" xfId="61" applyNumberFormat="1" applyFont="1" applyFill="1" applyBorder="1" applyAlignment="1">
      <alignment vertical="center" wrapText="1"/>
    </xf>
    <xf numFmtId="185" fontId="11" fillId="33" borderId="10" xfId="61" applyNumberFormat="1" applyFont="1" applyFill="1" applyBorder="1" applyAlignment="1">
      <alignment wrapText="1"/>
    </xf>
    <xf numFmtId="0" fontId="2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left" vertical="center"/>
    </xf>
    <xf numFmtId="186" fontId="0" fillId="33" borderId="0" xfId="0" applyNumberFormat="1" applyFill="1" applyAlignment="1">
      <alignment/>
    </xf>
    <xf numFmtId="185" fontId="7" fillId="33" borderId="10" xfId="61" applyNumberFormat="1" applyFont="1" applyFill="1" applyBorder="1" applyAlignment="1">
      <alignment wrapText="1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6" fillId="33" borderId="0" xfId="53" applyFont="1" applyFill="1" applyBorder="1" applyAlignment="1">
      <alignment horizontal="center" vertical="top"/>
      <protection/>
    </xf>
    <xf numFmtId="0" fontId="6" fillId="33" borderId="0" xfId="53" applyNumberFormat="1" applyFont="1" applyFill="1" applyBorder="1" applyAlignment="1">
      <alignment vertical="top" wrapTex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185" fontId="7" fillId="33" borderId="10" xfId="61" applyNumberFormat="1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86" fontId="10" fillId="33" borderId="0" xfId="0" applyNumberFormat="1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85" fontId="0" fillId="33" borderId="0" xfId="0" applyNumberFormat="1" applyFill="1" applyAlignment="1">
      <alignment horizontal="left"/>
    </xf>
    <xf numFmtId="0" fontId="1" fillId="33" borderId="0" xfId="0" applyFont="1" applyFill="1" applyAlignment="1">
      <alignment wrapText="1"/>
    </xf>
    <xf numFmtId="0" fontId="11" fillId="33" borderId="0" xfId="0" applyFont="1" applyFill="1" applyAlignment="1">
      <alignment horizontal="left"/>
    </xf>
    <xf numFmtId="2" fontId="11" fillId="33" borderId="0" xfId="0" applyNumberFormat="1" applyFont="1" applyFill="1" applyAlignment="1">
      <alignment horizontal="left"/>
    </xf>
    <xf numFmtId="2" fontId="2" fillId="33" borderId="0" xfId="0" applyNumberFormat="1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14" fillId="33" borderId="0" xfId="0" applyFont="1" applyFill="1" applyAlignment="1">
      <alignment vertical="center"/>
    </xf>
    <xf numFmtId="185" fontId="14" fillId="33" borderId="0" xfId="0" applyNumberFormat="1" applyFont="1" applyFill="1" applyAlignment="1">
      <alignment horizontal="left"/>
    </xf>
    <xf numFmtId="186" fontId="14" fillId="33" borderId="0" xfId="0" applyNumberFormat="1" applyFont="1" applyFill="1" applyAlignment="1">
      <alignment vertical="center"/>
    </xf>
    <xf numFmtId="49" fontId="14" fillId="33" borderId="0" xfId="0" applyNumberFormat="1" applyFont="1" applyFill="1" applyAlignment="1">
      <alignment vertical="center"/>
    </xf>
    <xf numFmtId="185" fontId="14" fillId="33" borderId="0" xfId="0" applyNumberFormat="1" applyFont="1" applyFill="1" applyAlignment="1">
      <alignment vertical="center"/>
    </xf>
    <xf numFmtId="195" fontId="14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85" fontId="17" fillId="0" borderId="10" xfId="61" applyNumberFormat="1" applyFont="1" applyFill="1" applyBorder="1" applyAlignment="1">
      <alignment horizontal="right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185" fontId="1" fillId="0" borderId="10" xfId="61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195" fontId="1" fillId="0" borderId="10" xfId="61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/>
    </xf>
    <xf numFmtId="49" fontId="2" fillId="33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85" fontId="1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85" fontId="1" fillId="0" borderId="11" xfId="61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185" fontId="1" fillId="0" borderId="12" xfId="61" applyNumberFormat="1" applyFont="1" applyFill="1" applyBorder="1" applyAlignment="1">
      <alignment horizontal="right" vertical="center" wrapText="1"/>
    </xf>
    <xf numFmtId="185" fontId="1" fillId="0" borderId="11" xfId="61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justify" vertical="center" wrapText="1"/>
    </xf>
    <xf numFmtId="2" fontId="1" fillId="0" borderId="14" xfId="0" applyNumberFormat="1" applyFont="1" applyFill="1" applyBorder="1" applyAlignment="1">
      <alignment horizontal="justify" vertical="center" wrapText="1"/>
    </xf>
    <xf numFmtId="2" fontId="1" fillId="0" borderId="15" xfId="0" applyNumberFormat="1" applyFont="1" applyFill="1" applyBorder="1" applyAlignment="1">
      <alignment horizontal="justify" vertical="center" wrapText="1"/>
    </xf>
    <xf numFmtId="187" fontId="1" fillId="0" borderId="13" xfId="0" applyNumberFormat="1" applyFont="1" applyFill="1" applyBorder="1" applyAlignment="1">
      <alignment horizontal="justify" vertical="center" wrapText="1"/>
    </xf>
    <xf numFmtId="187" fontId="1" fillId="0" borderId="14" xfId="0" applyNumberFormat="1" applyFont="1" applyFill="1" applyBorder="1" applyAlignment="1">
      <alignment horizontal="justify" vertical="center" wrapText="1"/>
    </xf>
    <xf numFmtId="187" fontId="1" fillId="0" borderId="15" xfId="0" applyNumberFormat="1" applyFont="1" applyFill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right" vertical="center"/>
    </xf>
    <xf numFmtId="0" fontId="6" fillId="0" borderId="13" xfId="53" applyNumberFormat="1" applyFont="1" applyFill="1" applyBorder="1" applyAlignment="1">
      <alignment horizontal="justify" vertical="center" wrapText="1"/>
      <protection/>
    </xf>
    <xf numFmtId="0" fontId="6" fillId="0" borderId="14" xfId="53" applyNumberFormat="1" applyFont="1" applyFill="1" applyBorder="1" applyAlignment="1">
      <alignment horizontal="justify" vertical="center" wrapText="1"/>
      <protection/>
    </xf>
    <xf numFmtId="0" fontId="6" fillId="0" borderId="15" xfId="53" applyNumberFormat="1" applyFont="1" applyFill="1" applyBorder="1" applyAlignment="1">
      <alignment horizontal="justify" vertical="center" wrapText="1"/>
      <protection/>
    </xf>
    <xf numFmtId="0" fontId="1" fillId="0" borderId="0" xfId="0" applyFont="1" applyFill="1" applyAlignment="1">
      <alignment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justify" vertical="center" wrapText="1"/>
    </xf>
    <xf numFmtId="187" fontId="1" fillId="0" borderId="13" xfId="0" applyNumberFormat="1" applyFont="1" applyFill="1" applyBorder="1" applyAlignment="1">
      <alignment horizontal="left" vertical="center" wrapText="1"/>
    </xf>
    <xf numFmtId="187" fontId="1" fillId="0" borderId="14" xfId="0" applyNumberFormat="1" applyFont="1" applyFill="1" applyBorder="1" applyAlignment="1">
      <alignment horizontal="left" vertical="center" wrapText="1"/>
    </xf>
    <xf numFmtId="187" fontId="1" fillId="0" borderId="15" xfId="0" applyNumberFormat="1" applyFont="1" applyFill="1" applyBorder="1" applyAlignment="1">
      <alignment horizontal="left" vertical="center" wrapText="1"/>
    </xf>
    <xf numFmtId="187" fontId="1" fillId="33" borderId="13" xfId="0" applyNumberFormat="1" applyFont="1" applyFill="1" applyBorder="1" applyAlignment="1">
      <alignment horizontal="justify" vertical="center" wrapText="1"/>
    </xf>
    <xf numFmtId="187" fontId="1" fillId="33" borderId="14" xfId="0" applyNumberFormat="1" applyFont="1" applyFill="1" applyBorder="1" applyAlignment="1">
      <alignment horizontal="justify" vertical="center" wrapText="1"/>
    </xf>
    <xf numFmtId="187" fontId="1" fillId="33" borderId="15" xfId="0" applyNumberFormat="1" applyFont="1" applyFill="1" applyBorder="1" applyAlignment="1">
      <alignment horizontal="justify" vertical="center" wrapText="1"/>
    </xf>
    <xf numFmtId="0" fontId="2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 vertical="center"/>
    </xf>
    <xf numFmtId="2" fontId="1" fillId="33" borderId="13" xfId="0" applyNumberFormat="1" applyFont="1" applyFill="1" applyBorder="1" applyAlignment="1">
      <alignment horizontal="justify" vertical="center" wrapText="1"/>
    </xf>
    <xf numFmtId="2" fontId="1" fillId="33" borderId="14" xfId="0" applyNumberFormat="1" applyFont="1" applyFill="1" applyBorder="1" applyAlignment="1">
      <alignment horizontal="justify" vertical="center" wrapText="1"/>
    </xf>
    <xf numFmtId="2" fontId="1" fillId="33" borderId="15" xfId="0" applyNumberFormat="1" applyFont="1" applyFill="1" applyBorder="1" applyAlignment="1">
      <alignment horizontal="justify" vertical="center" wrapText="1"/>
    </xf>
    <xf numFmtId="0" fontId="17" fillId="33" borderId="13" xfId="0" applyFont="1" applyFill="1" applyBorder="1" applyAlignment="1">
      <alignment horizontal="justify" vertical="center" wrapText="1"/>
    </xf>
    <xf numFmtId="0" fontId="17" fillId="33" borderId="14" xfId="0" applyFont="1" applyFill="1" applyBorder="1" applyAlignment="1">
      <alignment horizontal="justify" vertical="center" wrapText="1"/>
    </xf>
    <xf numFmtId="0" fontId="17" fillId="33" borderId="15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6" fillId="33" borderId="13" xfId="53" applyNumberFormat="1" applyFont="1" applyFill="1" applyBorder="1" applyAlignment="1">
      <alignment horizontal="justify" vertical="center" wrapText="1"/>
      <protection/>
    </xf>
    <xf numFmtId="0" fontId="6" fillId="33" borderId="14" xfId="53" applyNumberFormat="1" applyFont="1" applyFill="1" applyBorder="1" applyAlignment="1">
      <alignment horizontal="justify" vertical="center" wrapText="1"/>
      <protection/>
    </xf>
    <xf numFmtId="0" fontId="6" fillId="33" borderId="15" xfId="53" applyNumberFormat="1" applyFont="1" applyFill="1" applyBorder="1" applyAlignment="1">
      <alignment horizontal="justify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2" fontId="1" fillId="33" borderId="10" xfId="0" applyNumberFormat="1" applyFont="1" applyFill="1" applyBorder="1" applyAlignment="1">
      <alignment horizontal="justify" vertical="center" wrapText="1"/>
    </xf>
    <xf numFmtId="0" fontId="2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5" fontId="1" fillId="33" borderId="12" xfId="61" applyNumberFormat="1" applyFont="1" applyFill="1" applyBorder="1" applyAlignment="1">
      <alignment horizontal="right" vertical="center" wrapText="1"/>
    </xf>
    <xf numFmtId="185" fontId="1" fillId="33" borderId="11" xfId="61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187" fontId="11" fillId="33" borderId="13" xfId="0" applyNumberFormat="1" applyFont="1" applyFill="1" applyBorder="1" applyAlignment="1">
      <alignment horizontal="left" vertical="center" wrapText="1"/>
    </xf>
    <xf numFmtId="187" fontId="11" fillId="33" borderId="14" xfId="0" applyNumberFormat="1" applyFont="1" applyFill="1" applyBorder="1" applyAlignment="1">
      <alignment horizontal="left" vertical="center" wrapText="1"/>
    </xf>
    <xf numFmtId="187" fontId="11" fillId="33" borderId="15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185" fontId="11" fillId="33" borderId="12" xfId="61" applyNumberFormat="1" applyFont="1" applyFill="1" applyBorder="1" applyAlignment="1">
      <alignment horizontal="center" vertical="center" wrapText="1"/>
    </xf>
    <xf numFmtId="185" fontId="11" fillId="33" borderId="11" xfId="61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center" vertical="center"/>
    </xf>
    <xf numFmtId="185" fontId="1" fillId="0" borderId="16" xfId="61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ная классификация 2005 конс. бюдж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workbookViewId="0" topLeftCell="A1">
      <selection activeCell="C7" sqref="C7:F7"/>
    </sheetView>
  </sheetViews>
  <sheetFormatPr defaultColWidth="9.00390625" defaultRowHeight="12.75"/>
  <cols>
    <col min="1" max="1" width="32.125" style="62" customWidth="1"/>
    <col min="2" max="2" width="23.875" style="63" customWidth="1"/>
    <col min="3" max="3" width="4.25390625" style="63" customWidth="1"/>
    <col min="4" max="4" width="40.625" style="63" customWidth="1"/>
    <col min="5" max="5" width="16.25390625" style="49" customWidth="1"/>
    <col min="6" max="6" width="1.37890625" style="64" customWidth="1"/>
    <col min="7" max="7" width="9.125" style="64" customWidth="1"/>
    <col min="8" max="16384" width="9.125" style="64" customWidth="1"/>
  </cols>
  <sheetData>
    <row r="1" spans="3:6" ht="18.75">
      <c r="C1" s="87" t="s">
        <v>100</v>
      </c>
      <c r="D1" s="87"/>
      <c r="E1" s="87"/>
      <c r="F1" s="87"/>
    </row>
    <row r="2" spans="3:6" ht="18.75">
      <c r="C2" s="87" t="s">
        <v>106</v>
      </c>
      <c r="D2" s="87"/>
      <c r="E2" s="87"/>
      <c r="F2" s="87"/>
    </row>
    <row r="3" spans="3:6" ht="18.75">
      <c r="C3" s="87" t="s">
        <v>7</v>
      </c>
      <c r="D3" s="87"/>
      <c r="E3" s="87"/>
      <c r="F3" s="87"/>
    </row>
    <row r="4" spans="3:6" ht="18.75">
      <c r="C4" s="87" t="s">
        <v>107</v>
      </c>
      <c r="D4" s="87"/>
      <c r="E4" s="87"/>
      <c r="F4" s="87"/>
    </row>
    <row r="5" spans="3:6" ht="18.75">
      <c r="C5" s="87" t="s">
        <v>108</v>
      </c>
      <c r="D5" s="87"/>
      <c r="E5" s="87"/>
      <c r="F5" s="87"/>
    </row>
    <row r="7" spans="3:8" ht="18.75">
      <c r="C7" s="87" t="s">
        <v>114</v>
      </c>
      <c r="D7" s="87"/>
      <c r="E7" s="87"/>
      <c r="F7" s="87"/>
      <c r="G7" s="65"/>
      <c r="H7" s="65"/>
    </row>
    <row r="8" spans="3:8" ht="18.75">
      <c r="C8" s="87" t="s">
        <v>103</v>
      </c>
      <c r="D8" s="87"/>
      <c r="E8" s="87"/>
      <c r="F8" s="87"/>
      <c r="G8" s="65"/>
      <c r="H8" s="65"/>
    </row>
    <row r="9" spans="3:8" ht="18.75">
      <c r="C9" s="87" t="s">
        <v>7</v>
      </c>
      <c r="D9" s="87"/>
      <c r="E9" s="87"/>
      <c r="F9" s="87"/>
      <c r="G9" s="65"/>
      <c r="H9" s="65"/>
    </row>
    <row r="10" spans="3:8" ht="18.75">
      <c r="C10" s="87" t="s">
        <v>104</v>
      </c>
      <c r="D10" s="87"/>
      <c r="E10" s="87"/>
      <c r="F10" s="87"/>
      <c r="G10" s="65"/>
      <c r="H10" s="65"/>
    </row>
    <row r="11" spans="3:6" ht="18.75">
      <c r="C11" s="87" t="s">
        <v>105</v>
      </c>
      <c r="D11" s="87"/>
      <c r="E11" s="87"/>
      <c r="F11" s="87"/>
    </row>
    <row r="12" spans="3:6" ht="18.75">
      <c r="C12" s="87" t="s">
        <v>109</v>
      </c>
      <c r="D12" s="87"/>
      <c r="E12" s="87"/>
      <c r="F12" s="87"/>
    </row>
    <row r="13" spans="3:6" ht="18.75">
      <c r="C13" s="87" t="s">
        <v>7</v>
      </c>
      <c r="D13" s="87"/>
      <c r="E13" s="87"/>
      <c r="F13" s="87"/>
    </row>
    <row r="14" spans="3:6" ht="18.75">
      <c r="C14" s="87" t="s">
        <v>107</v>
      </c>
      <c r="D14" s="87"/>
      <c r="E14" s="87"/>
      <c r="F14" s="87"/>
    </row>
    <row r="15" spans="3:6" ht="18.75">
      <c r="C15" s="87" t="s">
        <v>110</v>
      </c>
      <c r="D15" s="87"/>
      <c r="E15" s="87"/>
      <c r="F15" s="87"/>
    </row>
    <row r="17" spans="1:9" s="62" customFormat="1" ht="59.25" customHeight="1">
      <c r="A17" s="100" t="s">
        <v>93</v>
      </c>
      <c r="B17" s="100"/>
      <c r="C17" s="100"/>
      <c r="D17" s="100"/>
      <c r="E17" s="100"/>
      <c r="F17" s="65"/>
      <c r="G17" s="99"/>
      <c r="H17" s="65"/>
      <c r="I17" s="65"/>
    </row>
    <row r="18" spans="1:7" s="62" customFormat="1" ht="25.5" customHeight="1">
      <c r="A18" s="77"/>
      <c r="B18" s="77"/>
      <c r="C18" s="77"/>
      <c r="D18" s="77"/>
      <c r="E18" s="77"/>
      <c r="G18" s="99"/>
    </row>
    <row r="19" spans="2:5" s="62" customFormat="1" ht="18" customHeight="1">
      <c r="B19" s="63"/>
      <c r="C19" s="63"/>
      <c r="D19" s="63"/>
      <c r="E19" s="81" t="s">
        <v>0</v>
      </c>
    </row>
    <row r="20" spans="1:5" ht="30" customHeight="1">
      <c r="A20" s="66" t="s">
        <v>1</v>
      </c>
      <c r="B20" s="101" t="s">
        <v>74</v>
      </c>
      <c r="C20" s="102"/>
      <c r="D20" s="103"/>
      <c r="E20" s="51" t="s">
        <v>3</v>
      </c>
    </row>
    <row r="21" spans="1:5" ht="15.75">
      <c r="A21" s="66">
        <v>1</v>
      </c>
      <c r="B21" s="88">
        <v>2</v>
      </c>
      <c r="C21" s="89"/>
      <c r="D21" s="90"/>
      <c r="E21" s="51">
        <v>3</v>
      </c>
    </row>
    <row r="22" spans="1:5" ht="30" customHeight="1">
      <c r="A22" s="67" t="s">
        <v>2</v>
      </c>
      <c r="B22" s="104" t="s">
        <v>6</v>
      </c>
      <c r="C22" s="105"/>
      <c r="D22" s="106"/>
      <c r="E22" s="53">
        <f>SUM(E23:E44)</f>
        <v>293747.3</v>
      </c>
    </row>
    <row r="23" spans="1:5" ht="30" customHeight="1">
      <c r="A23" s="68" t="s">
        <v>25</v>
      </c>
      <c r="B23" s="84" t="s">
        <v>26</v>
      </c>
      <c r="C23" s="85"/>
      <c r="D23" s="86"/>
      <c r="E23" s="55">
        <f>145900</f>
        <v>145900</v>
      </c>
    </row>
    <row r="24" spans="1:5" ht="114.75" customHeight="1">
      <c r="A24" s="66" t="s">
        <v>65</v>
      </c>
      <c r="B24" s="84" t="s">
        <v>66</v>
      </c>
      <c r="C24" s="85"/>
      <c r="D24" s="86"/>
      <c r="E24" s="55">
        <v>5246.5</v>
      </c>
    </row>
    <row r="25" spans="1:5" ht="135" customHeight="1">
      <c r="A25" s="66" t="s">
        <v>67</v>
      </c>
      <c r="B25" s="84" t="s">
        <v>91</v>
      </c>
      <c r="C25" s="85"/>
      <c r="D25" s="86"/>
      <c r="E25" s="55">
        <v>130.9</v>
      </c>
    </row>
    <row r="26" spans="1:5" ht="115.5" customHeight="1">
      <c r="A26" s="66" t="s">
        <v>69</v>
      </c>
      <c r="B26" s="84" t="s">
        <v>92</v>
      </c>
      <c r="C26" s="85"/>
      <c r="D26" s="86"/>
      <c r="E26" s="55">
        <v>7713.2</v>
      </c>
    </row>
    <row r="27" spans="1:5" ht="30" customHeight="1">
      <c r="A27" s="66" t="s">
        <v>27</v>
      </c>
      <c r="B27" s="84" t="s">
        <v>28</v>
      </c>
      <c r="C27" s="85"/>
      <c r="D27" s="86"/>
      <c r="E27" s="55">
        <f>537.7+0.1</f>
        <v>537.8000000000001</v>
      </c>
    </row>
    <row r="28" spans="1:5" ht="51" customHeight="1">
      <c r="A28" s="68" t="s">
        <v>18</v>
      </c>
      <c r="B28" s="108" t="s">
        <v>19</v>
      </c>
      <c r="C28" s="109"/>
      <c r="D28" s="110"/>
      <c r="E28" s="55">
        <v>29100</v>
      </c>
    </row>
    <row r="29" spans="1:5" ht="30" customHeight="1">
      <c r="A29" s="68" t="s">
        <v>29</v>
      </c>
      <c r="B29" s="108" t="s">
        <v>30</v>
      </c>
      <c r="C29" s="109"/>
      <c r="D29" s="110"/>
      <c r="E29" s="55">
        <f>33300+23100</f>
        <v>56400</v>
      </c>
    </row>
    <row r="30" spans="1:5" ht="66" customHeight="1">
      <c r="A30" s="66" t="s">
        <v>31</v>
      </c>
      <c r="B30" s="98" t="s">
        <v>32</v>
      </c>
      <c r="C30" s="85"/>
      <c r="D30" s="86"/>
      <c r="E30" s="82">
        <f>22409.3+4000</f>
        <v>26409.3</v>
      </c>
    </row>
    <row r="31" spans="1:5" ht="91.5" customHeight="1">
      <c r="A31" s="66" t="s">
        <v>16</v>
      </c>
      <c r="B31" s="98" t="s">
        <v>17</v>
      </c>
      <c r="C31" s="85"/>
      <c r="D31" s="86"/>
      <c r="E31" s="83"/>
    </row>
    <row r="32" spans="1:5" ht="75.75" customHeight="1">
      <c r="A32" s="66" t="s">
        <v>20</v>
      </c>
      <c r="B32" s="98" t="s">
        <v>21</v>
      </c>
      <c r="C32" s="85"/>
      <c r="D32" s="86"/>
      <c r="E32" s="186">
        <f>3.2+6.4+5.8+2.4</f>
        <v>17.8</v>
      </c>
    </row>
    <row r="33" spans="1:5" ht="57.75" customHeight="1">
      <c r="A33" s="51" t="s">
        <v>82</v>
      </c>
      <c r="B33" s="97" t="s">
        <v>83</v>
      </c>
      <c r="C33" s="97"/>
      <c r="D33" s="97"/>
      <c r="E33" s="82">
        <v>12118</v>
      </c>
    </row>
    <row r="34" spans="1:5" ht="39.75" customHeight="1">
      <c r="A34" s="51" t="s">
        <v>113</v>
      </c>
      <c r="B34" s="97" t="s">
        <v>84</v>
      </c>
      <c r="C34" s="97"/>
      <c r="D34" s="97"/>
      <c r="E34" s="83"/>
    </row>
    <row r="35" spans="1:5" ht="112.5" customHeight="1">
      <c r="A35" s="51" t="s">
        <v>94</v>
      </c>
      <c r="B35" s="91" t="s">
        <v>95</v>
      </c>
      <c r="C35" s="92"/>
      <c r="D35" s="93"/>
      <c r="E35" s="79">
        <v>307.7</v>
      </c>
    </row>
    <row r="36" spans="1:5" ht="57.75" customHeight="1">
      <c r="A36" s="51" t="s">
        <v>41</v>
      </c>
      <c r="B36" s="91" t="s">
        <v>22</v>
      </c>
      <c r="C36" s="92"/>
      <c r="D36" s="93"/>
      <c r="E36" s="55">
        <v>536.7</v>
      </c>
    </row>
    <row r="37" spans="1:5" ht="79.5" customHeight="1">
      <c r="A37" s="51" t="s">
        <v>80</v>
      </c>
      <c r="B37" s="91" t="s">
        <v>81</v>
      </c>
      <c r="C37" s="92"/>
      <c r="D37" s="93"/>
      <c r="E37" s="55">
        <v>438</v>
      </c>
    </row>
    <row r="38" spans="1:5" ht="39.75" customHeight="1">
      <c r="A38" s="51" t="s">
        <v>35</v>
      </c>
      <c r="B38" s="91" t="s">
        <v>61</v>
      </c>
      <c r="C38" s="92"/>
      <c r="D38" s="93"/>
      <c r="E38" s="55">
        <f>51.3+6.6+56.3+4</f>
        <v>118.19999999999999</v>
      </c>
    </row>
    <row r="39" spans="1:7" ht="100.5" customHeight="1">
      <c r="A39" s="51" t="s">
        <v>63</v>
      </c>
      <c r="B39" s="91" t="s">
        <v>64</v>
      </c>
      <c r="C39" s="92"/>
      <c r="D39" s="93"/>
      <c r="E39" s="55">
        <v>3163</v>
      </c>
      <c r="G39" s="78"/>
    </row>
    <row r="40" spans="1:5" ht="102.75" customHeight="1">
      <c r="A40" s="51" t="s">
        <v>71</v>
      </c>
      <c r="B40" s="91" t="s">
        <v>72</v>
      </c>
      <c r="C40" s="92"/>
      <c r="D40" s="93"/>
      <c r="E40" s="55">
        <v>3.5</v>
      </c>
    </row>
    <row r="41" spans="1:5" ht="56.25" customHeight="1">
      <c r="A41" s="51" t="s">
        <v>44</v>
      </c>
      <c r="B41" s="94" t="s">
        <v>73</v>
      </c>
      <c r="C41" s="95"/>
      <c r="D41" s="96"/>
      <c r="E41" s="55">
        <v>3238.6</v>
      </c>
    </row>
    <row r="42" spans="1:5" ht="87" customHeight="1">
      <c r="A42" s="51" t="s">
        <v>96</v>
      </c>
      <c r="B42" s="94" t="s">
        <v>97</v>
      </c>
      <c r="C42" s="95"/>
      <c r="D42" s="96"/>
      <c r="E42" s="55">
        <f>9.1+60.6+59.2+122.1+68.3</f>
        <v>319.3</v>
      </c>
    </row>
    <row r="43" spans="1:5" ht="30" customHeight="1">
      <c r="A43" s="51" t="s">
        <v>36</v>
      </c>
      <c r="B43" s="94" t="s">
        <v>37</v>
      </c>
      <c r="C43" s="95"/>
      <c r="D43" s="96"/>
      <c r="E43" s="55">
        <f>609.6+2+5+3+33.4+381.9+400.7+14.6+103.6+0.3+4+37.5</f>
        <v>1595.6</v>
      </c>
    </row>
    <row r="44" spans="1:5" ht="30" customHeight="1">
      <c r="A44" s="51" t="s">
        <v>23</v>
      </c>
      <c r="B44" s="94" t="s">
        <v>24</v>
      </c>
      <c r="C44" s="95"/>
      <c r="D44" s="96"/>
      <c r="E44" s="55">
        <v>453.2</v>
      </c>
    </row>
    <row r="45" spans="1:5" ht="30" customHeight="1">
      <c r="A45" s="69" t="s">
        <v>15</v>
      </c>
      <c r="B45" s="112" t="s">
        <v>8</v>
      </c>
      <c r="C45" s="113"/>
      <c r="D45" s="114"/>
      <c r="E45" s="53">
        <f>SUM(E46:E60)</f>
        <v>145469.2</v>
      </c>
    </row>
    <row r="46" spans="1:5" ht="30" customHeight="1">
      <c r="A46" s="70" t="s">
        <v>120</v>
      </c>
      <c r="B46" s="115" t="s">
        <v>121</v>
      </c>
      <c r="C46" s="116"/>
      <c r="D46" s="117"/>
      <c r="E46" s="59">
        <v>318.7</v>
      </c>
    </row>
    <row r="47" spans="1:5" ht="39.75" customHeight="1">
      <c r="A47" s="70" t="s">
        <v>85</v>
      </c>
      <c r="B47" s="115" t="s">
        <v>89</v>
      </c>
      <c r="C47" s="116"/>
      <c r="D47" s="117"/>
      <c r="E47" s="59">
        <v>2028.5</v>
      </c>
    </row>
    <row r="48" spans="1:5" ht="115.5" customHeight="1">
      <c r="A48" s="70" t="s">
        <v>122</v>
      </c>
      <c r="B48" s="115" t="s">
        <v>123</v>
      </c>
      <c r="C48" s="116"/>
      <c r="D48" s="117"/>
      <c r="E48" s="59">
        <v>1913.4</v>
      </c>
    </row>
    <row r="49" spans="1:5" ht="87" customHeight="1">
      <c r="A49" s="70" t="s">
        <v>124</v>
      </c>
      <c r="B49" s="115" t="s">
        <v>125</v>
      </c>
      <c r="C49" s="116"/>
      <c r="D49" s="117"/>
      <c r="E49" s="59">
        <v>1507.7</v>
      </c>
    </row>
    <row r="50" spans="1:5" ht="39.75" customHeight="1">
      <c r="A50" s="70" t="s">
        <v>111</v>
      </c>
      <c r="B50" s="94" t="s">
        <v>112</v>
      </c>
      <c r="C50" s="95"/>
      <c r="D50" s="96"/>
      <c r="E50" s="59">
        <f>95551.6-1801.6</f>
        <v>93750</v>
      </c>
    </row>
    <row r="51" spans="1:5" ht="83.25" customHeight="1">
      <c r="A51" s="70" t="s">
        <v>98</v>
      </c>
      <c r="B51" s="94" t="s">
        <v>99</v>
      </c>
      <c r="C51" s="95"/>
      <c r="D51" s="96"/>
      <c r="E51" s="59">
        <f>666.8+255.7</f>
        <v>922.5</v>
      </c>
    </row>
    <row r="52" spans="1:5" s="80" customFormat="1" ht="39.75" customHeight="1">
      <c r="A52" s="70" t="s">
        <v>86</v>
      </c>
      <c r="B52" s="94" t="s">
        <v>88</v>
      </c>
      <c r="C52" s="95"/>
      <c r="D52" s="96"/>
      <c r="E52" s="59">
        <f>1160.1-90.1</f>
        <v>1070</v>
      </c>
    </row>
    <row r="53" spans="1:5" s="80" customFormat="1" ht="27.75" customHeight="1" hidden="1">
      <c r="A53" s="70" t="s">
        <v>87</v>
      </c>
      <c r="B53" s="94" t="s">
        <v>90</v>
      </c>
      <c r="C53" s="95"/>
      <c r="D53" s="96"/>
      <c r="E53" s="59"/>
    </row>
    <row r="54" spans="1:5" s="80" customFormat="1" ht="39.75" customHeight="1">
      <c r="A54" s="70" t="s">
        <v>101</v>
      </c>
      <c r="B54" s="94" t="s">
        <v>102</v>
      </c>
      <c r="C54" s="95"/>
      <c r="D54" s="96"/>
      <c r="E54" s="59">
        <v>11699</v>
      </c>
    </row>
    <row r="55" spans="1:5" ht="39.75" customHeight="1">
      <c r="A55" s="70" t="s">
        <v>87</v>
      </c>
      <c r="B55" s="94" t="s">
        <v>90</v>
      </c>
      <c r="C55" s="95"/>
      <c r="D55" s="96"/>
      <c r="E55" s="59">
        <f>8000-5846.1</f>
        <v>2153.8999999999996</v>
      </c>
    </row>
    <row r="56" spans="1:5" ht="39.75" customHeight="1">
      <c r="A56" s="70" t="s">
        <v>62</v>
      </c>
      <c r="B56" s="94" t="s">
        <v>40</v>
      </c>
      <c r="C56" s="95"/>
      <c r="D56" s="96"/>
      <c r="E56" s="59">
        <v>12.4</v>
      </c>
    </row>
    <row r="57" spans="1:5" ht="39.75" customHeight="1">
      <c r="A57" s="70" t="s">
        <v>46</v>
      </c>
      <c r="B57" s="94" t="s">
        <v>47</v>
      </c>
      <c r="C57" s="95"/>
      <c r="D57" s="96"/>
      <c r="E57" s="59">
        <f>17041.8+300+4743.6</f>
        <v>22085.4</v>
      </c>
    </row>
    <row r="58" spans="1:5" ht="39.75" customHeight="1">
      <c r="A58" s="70" t="s">
        <v>116</v>
      </c>
      <c r="B58" s="94" t="s">
        <v>117</v>
      </c>
      <c r="C58" s="95"/>
      <c r="D58" s="96"/>
      <c r="E58" s="59">
        <v>6652</v>
      </c>
    </row>
    <row r="59" spans="1:5" ht="39.75" customHeight="1">
      <c r="A59" s="70" t="s">
        <v>118</v>
      </c>
      <c r="B59" s="94" t="s">
        <v>119</v>
      </c>
      <c r="C59" s="95"/>
      <c r="D59" s="96"/>
      <c r="E59" s="59">
        <v>1355.7</v>
      </c>
    </row>
    <row r="60" spans="1:5" ht="15.75" hidden="1">
      <c r="A60" s="70" t="s">
        <v>43</v>
      </c>
      <c r="B60" s="94" t="s">
        <v>42</v>
      </c>
      <c r="C60" s="95"/>
      <c r="D60" s="96"/>
      <c r="E60" s="59"/>
    </row>
    <row r="61" spans="1:6" ht="30" customHeight="1">
      <c r="A61" s="66"/>
      <c r="B61" s="112" t="s">
        <v>4</v>
      </c>
      <c r="C61" s="113"/>
      <c r="D61" s="114"/>
      <c r="E61" s="53">
        <f>E45+E22</f>
        <v>439216.5</v>
      </c>
      <c r="F61" s="64" t="s">
        <v>115</v>
      </c>
    </row>
    <row r="62" spans="1:2" ht="18">
      <c r="A62" s="64"/>
      <c r="B62" s="64"/>
    </row>
    <row r="63" spans="1:5" ht="59.25" customHeight="1">
      <c r="A63" s="111" t="s">
        <v>79</v>
      </c>
      <c r="B63" s="111"/>
      <c r="C63" s="111"/>
      <c r="D63" s="111"/>
      <c r="E63" s="111"/>
    </row>
    <row r="64" spans="1:5" ht="12" customHeight="1">
      <c r="A64" s="71"/>
      <c r="B64" s="71"/>
      <c r="C64" s="71"/>
      <c r="D64" s="71"/>
      <c r="E64" s="71"/>
    </row>
    <row r="65" spans="1:5" ht="15.75" customHeight="1">
      <c r="A65" s="71"/>
      <c r="B65" s="71"/>
      <c r="C65" s="71"/>
      <c r="D65" s="71"/>
      <c r="E65" s="71"/>
    </row>
    <row r="66" spans="1:2" ht="18.75">
      <c r="A66" s="72" t="s">
        <v>59</v>
      </c>
      <c r="B66" s="73"/>
    </row>
    <row r="67" spans="1:2" ht="18.75">
      <c r="A67" s="72" t="s">
        <v>7</v>
      </c>
      <c r="B67" s="73"/>
    </row>
    <row r="68" spans="1:5" ht="18.75">
      <c r="A68" s="65" t="s">
        <v>9</v>
      </c>
      <c r="B68" s="74"/>
      <c r="C68" s="75"/>
      <c r="D68" s="107" t="s">
        <v>48</v>
      </c>
      <c r="E68" s="107"/>
    </row>
    <row r="69" spans="1:5" ht="18.75">
      <c r="A69" s="64"/>
      <c r="B69" s="64"/>
      <c r="C69" s="75"/>
      <c r="D69" s="64"/>
      <c r="E69" s="64"/>
    </row>
    <row r="70" spans="1:2" ht="18">
      <c r="A70" s="64"/>
      <c r="B70" s="64"/>
    </row>
    <row r="76" ht="18">
      <c r="D76" s="76"/>
    </row>
  </sheetData>
  <sheetProtection/>
  <mergeCells count="63">
    <mergeCell ref="B55:D55"/>
    <mergeCell ref="B52:D52"/>
    <mergeCell ref="B49:D49"/>
    <mergeCell ref="B57:D57"/>
    <mergeCell ref="B58:D58"/>
    <mergeCell ref="A63:E63"/>
    <mergeCell ref="B53:D53"/>
    <mergeCell ref="B45:D45"/>
    <mergeCell ref="B48:D48"/>
    <mergeCell ref="B46:D46"/>
    <mergeCell ref="B59:D59"/>
    <mergeCell ref="B54:D54"/>
    <mergeCell ref="B60:D60"/>
    <mergeCell ref="B61:D61"/>
    <mergeCell ref="B47:D47"/>
    <mergeCell ref="B31:D31"/>
    <mergeCell ref="B37:D37"/>
    <mergeCell ref="B41:D41"/>
    <mergeCell ref="B40:D40"/>
    <mergeCell ref="B56:D56"/>
    <mergeCell ref="B51:D51"/>
    <mergeCell ref="B43:D43"/>
    <mergeCell ref="B44:D44"/>
    <mergeCell ref="B50:D50"/>
    <mergeCell ref="G17:G18"/>
    <mergeCell ref="A17:E17"/>
    <mergeCell ref="B20:D20"/>
    <mergeCell ref="B22:D22"/>
    <mergeCell ref="B39:D39"/>
    <mergeCell ref="D68:E68"/>
    <mergeCell ref="B26:D26"/>
    <mergeCell ref="B27:D27"/>
    <mergeCell ref="B28:D28"/>
    <mergeCell ref="B29:D29"/>
    <mergeCell ref="B36:D36"/>
    <mergeCell ref="B35:D35"/>
    <mergeCell ref="B42:D42"/>
    <mergeCell ref="B34:D34"/>
    <mergeCell ref="C11:F11"/>
    <mergeCell ref="C15:F15"/>
    <mergeCell ref="B33:D33"/>
    <mergeCell ref="B32:D32"/>
    <mergeCell ref="E30:E31"/>
    <mergeCell ref="B38:D38"/>
    <mergeCell ref="C1:F1"/>
    <mergeCell ref="C2:F2"/>
    <mergeCell ref="C3:F3"/>
    <mergeCell ref="C4:F4"/>
    <mergeCell ref="C5:F5"/>
    <mergeCell ref="B21:D21"/>
    <mergeCell ref="C7:F7"/>
    <mergeCell ref="C8:F8"/>
    <mergeCell ref="E33:E34"/>
    <mergeCell ref="B24:D24"/>
    <mergeCell ref="B25:D25"/>
    <mergeCell ref="B23:D23"/>
    <mergeCell ref="C9:F9"/>
    <mergeCell ref="C10:F10"/>
    <mergeCell ref="C12:F12"/>
    <mergeCell ref="C13:F13"/>
    <mergeCell ref="C14:F14"/>
    <mergeCell ref="B30:D30"/>
  </mergeCells>
  <printOptions/>
  <pageMargins left="1.1811023622047243" right="0.3937007874015748" top="0.7874015748031497" bottom="0.787401574803149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85" workbookViewId="0" topLeftCell="A29">
      <selection activeCell="A39" sqref="A39:E39"/>
    </sheetView>
  </sheetViews>
  <sheetFormatPr defaultColWidth="9.00390625" defaultRowHeight="22.5" customHeight="1"/>
  <cols>
    <col min="1" max="1" width="23.00390625" style="30" customWidth="1"/>
    <col min="2" max="2" width="23.875" style="28" customWidth="1"/>
    <col min="3" max="3" width="4.25390625" style="28" customWidth="1"/>
    <col min="4" max="4" width="32.875" style="28" customWidth="1"/>
    <col min="5" max="5" width="14.125" style="49" customWidth="1"/>
    <col min="6" max="6" width="13.875" style="30" customWidth="1"/>
    <col min="7" max="7" width="14.625" style="30" customWidth="1"/>
    <col min="8" max="8" width="21.375" style="30" customWidth="1"/>
    <col min="9" max="9" width="30.875" style="30" customWidth="1"/>
    <col min="10" max="16384" width="9.125" style="30" customWidth="1"/>
  </cols>
  <sheetData>
    <row r="1" spans="2:5" s="4" customFormat="1" ht="21" customHeight="1">
      <c r="B1" s="12"/>
      <c r="C1" s="151" t="s">
        <v>75</v>
      </c>
      <c r="D1" s="151"/>
      <c r="E1" s="151"/>
    </row>
    <row r="2" spans="2:5" s="4" customFormat="1" ht="18" customHeight="1">
      <c r="B2" s="12"/>
      <c r="C2" s="151" t="s">
        <v>76</v>
      </c>
      <c r="D2" s="151"/>
      <c r="E2" s="151"/>
    </row>
    <row r="3" spans="2:5" s="4" customFormat="1" ht="18" customHeight="1">
      <c r="B3" s="12"/>
      <c r="C3" s="151" t="s">
        <v>7</v>
      </c>
      <c r="D3" s="151"/>
      <c r="E3" s="151"/>
    </row>
    <row r="4" spans="2:5" s="4" customFormat="1" ht="19.5" customHeight="1">
      <c r="B4" s="12"/>
      <c r="C4" s="151" t="s">
        <v>77</v>
      </c>
      <c r="D4" s="151"/>
      <c r="E4" s="151"/>
    </row>
    <row r="5" spans="3:5" ht="16.5" customHeight="1">
      <c r="C5" s="46"/>
      <c r="D5" s="46"/>
      <c r="E5" s="48"/>
    </row>
    <row r="6" spans="3:5" ht="16.5" customHeight="1">
      <c r="C6" s="46"/>
      <c r="D6" s="46"/>
      <c r="E6" s="48"/>
    </row>
    <row r="7" spans="1:9" ht="18.75" customHeight="1">
      <c r="A7" s="147" t="s">
        <v>78</v>
      </c>
      <c r="B7" s="147"/>
      <c r="C7" s="147"/>
      <c r="D7" s="147"/>
      <c r="E7" s="147"/>
      <c r="F7" s="2"/>
      <c r="G7" s="140"/>
      <c r="H7" s="2"/>
      <c r="I7" s="2"/>
    </row>
    <row r="8" spans="1:7" ht="49.5" customHeight="1">
      <c r="A8" s="147"/>
      <c r="B8" s="147"/>
      <c r="C8" s="147"/>
      <c r="D8" s="147"/>
      <c r="E8" s="147"/>
      <c r="G8" s="140"/>
    </row>
    <row r="9" ht="18" customHeight="1">
      <c r="E9" s="48" t="s">
        <v>0</v>
      </c>
    </row>
    <row r="10" spans="1:5" ht="27" customHeight="1">
      <c r="A10" s="50" t="s">
        <v>1</v>
      </c>
      <c r="B10" s="141" t="s">
        <v>74</v>
      </c>
      <c r="C10" s="142"/>
      <c r="D10" s="143"/>
      <c r="E10" s="51" t="s">
        <v>3</v>
      </c>
    </row>
    <row r="11" spans="1:5" ht="23.25" customHeight="1">
      <c r="A11" s="50">
        <v>1</v>
      </c>
      <c r="B11" s="144">
        <v>2</v>
      </c>
      <c r="C11" s="145"/>
      <c r="D11" s="146"/>
      <c r="E11" s="51">
        <v>3</v>
      </c>
    </row>
    <row r="12" spans="1:8" s="38" customFormat="1" ht="37.5" customHeight="1">
      <c r="A12" s="52" t="s">
        <v>2</v>
      </c>
      <c r="B12" s="148" t="s">
        <v>6</v>
      </c>
      <c r="C12" s="149"/>
      <c r="D12" s="150"/>
      <c r="E12" s="53">
        <f>SUM(E13:E31)</f>
        <v>258446.09999999995</v>
      </c>
      <c r="H12" s="40"/>
    </row>
    <row r="13" spans="1:8" s="38" customFormat="1" ht="30" customHeight="1">
      <c r="A13" s="54" t="s">
        <v>25</v>
      </c>
      <c r="B13" s="129" t="s">
        <v>26</v>
      </c>
      <c r="C13" s="130"/>
      <c r="D13" s="131"/>
      <c r="E13" s="55">
        <v>123000</v>
      </c>
      <c r="F13" s="41"/>
      <c r="G13" s="42"/>
      <c r="H13" s="40"/>
    </row>
    <row r="14" spans="1:8" s="38" customFormat="1" ht="117" customHeight="1">
      <c r="A14" s="50" t="s">
        <v>65</v>
      </c>
      <c r="B14" s="129" t="s">
        <v>66</v>
      </c>
      <c r="C14" s="130"/>
      <c r="D14" s="131"/>
      <c r="E14" s="55">
        <v>4550</v>
      </c>
      <c r="G14" s="40"/>
      <c r="H14" s="40"/>
    </row>
    <row r="15" spans="1:9" s="38" customFormat="1" ht="138.75" customHeight="1">
      <c r="A15" s="50" t="s">
        <v>67</v>
      </c>
      <c r="B15" s="129" t="s">
        <v>68</v>
      </c>
      <c r="C15" s="130"/>
      <c r="D15" s="131"/>
      <c r="E15" s="55">
        <v>113.5</v>
      </c>
      <c r="H15" s="40">
        <f>E14+E15+E16</f>
        <v>11352.8</v>
      </c>
      <c r="I15" s="40"/>
    </row>
    <row r="16" spans="1:9" s="38" customFormat="1" ht="138.75" customHeight="1">
      <c r="A16" s="50" t="s">
        <v>69</v>
      </c>
      <c r="B16" s="129" t="s">
        <v>70</v>
      </c>
      <c r="C16" s="130"/>
      <c r="D16" s="131"/>
      <c r="E16" s="55">
        <v>6689.3</v>
      </c>
      <c r="H16" s="40"/>
      <c r="I16" s="42"/>
    </row>
    <row r="17" spans="1:5" s="38" customFormat="1" ht="28.5" customHeight="1">
      <c r="A17" s="50" t="s">
        <v>27</v>
      </c>
      <c r="B17" s="129" t="s">
        <v>28</v>
      </c>
      <c r="C17" s="130"/>
      <c r="D17" s="131"/>
      <c r="E17" s="55">
        <v>550</v>
      </c>
    </row>
    <row r="18" spans="1:5" s="38" customFormat="1" ht="48" customHeight="1">
      <c r="A18" s="54" t="s">
        <v>18</v>
      </c>
      <c r="B18" s="132" t="s">
        <v>19</v>
      </c>
      <c r="C18" s="133"/>
      <c r="D18" s="134"/>
      <c r="E18" s="55">
        <v>14850</v>
      </c>
    </row>
    <row r="19" spans="1:5" s="38" customFormat="1" ht="34.5" customHeight="1">
      <c r="A19" s="54" t="s">
        <v>29</v>
      </c>
      <c r="B19" s="132" t="s">
        <v>30</v>
      </c>
      <c r="C19" s="133"/>
      <c r="D19" s="134"/>
      <c r="E19" s="55">
        <v>67360</v>
      </c>
    </row>
    <row r="20" spans="1:5" s="38" customFormat="1" ht="69.75" customHeight="1">
      <c r="A20" s="50" t="s">
        <v>31</v>
      </c>
      <c r="B20" s="138" t="s">
        <v>32</v>
      </c>
      <c r="C20" s="130"/>
      <c r="D20" s="131"/>
      <c r="E20" s="152">
        <v>23138.8</v>
      </c>
    </row>
    <row r="21" spans="1:5" s="38" customFormat="1" ht="82.5" customHeight="1">
      <c r="A21" s="50" t="s">
        <v>16</v>
      </c>
      <c r="B21" s="138" t="s">
        <v>17</v>
      </c>
      <c r="C21" s="130"/>
      <c r="D21" s="131"/>
      <c r="E21" s="153"/>
    </row>
    <row r="22" spans="1:8" s="38" customFormat="1" ht="95.25" customHeight="1">
      <c r="A22" s="56" t="s">
        <v>33</v>
      </c>
      <c r="B22" s="139" t="s">
        <v>34</v>
      </c>
      <c r="C22" s="139"/>
      <c r="D22" s="139"/>
      <c r="E22" s="82">
        <v>12077.3</v>
      </c>
      <c r="H22" s="40"/>
    </row>
    <row r="23" spans="1:5" s="38" customFormat="1" ht="81" customHeight="1">
      <c r="A23" s="56" t="s">
        <v>20</v>
      </c>
      <c r="B23" s="139" t="s">
        <v>21</v>
      </c>
      <c r="C23" s="139"/>
      <c r="D23" s="139"/>
      <c r="E23" s="83"/>
    </row>
    <row r="24" spans="1:5" s="38" customFormat="1" ht="75" customHeight="1">
      <c r="A24" s="56" t="s">
        <v>41</v>
      </c>
      <c r="B24" s="123" t="s">
        <v>22</v>
      </c>
      <c r="C24" s="124"/>
      <c r="D24" s="125"/>
      <c r="E24" s="55">
        <v>500</v>
      </c>
    </row>
    <row r="25" spans="1:5" s="38" customFormat="1" ht="34.5" customHeight="1">
      <c r="A25" s="56" t="s">
        <v>35</v>
      </c>
      <c r="B25" s="123" t="s">
        <v>61</v>
      </c>
      <c r="C25" s="124"/>
      <c r="D25" s="125"/>
      <c r="E25" s="55">
        <v>506.4</v>
      </c>
    </row>
    <row r="26" spans="1:7" s="38" customFormat="1" ht="116.25" customHeight="1" hidden="1">
      <c r="A26" s="56"/>
      <c r="B26" s="118"/>
      <c r="C26" s="119"/>
      <c r="D26" s="120"/>
      <c r="E26" s="55"/>
      <c r="G26" s="40"/>
    </row>
    <row r="27" spans="1:7" s="38" customFormat="1" ht="101.25" customHeight="1" hidden="1">
      <c r="A27" s="56" t="s">
        <v>63</v>
      </c>
      <c r="B27" s="123" t="s">
        <v>64</v>
      </c>
      <c r="C27" s="124"/>
      <c r="D27" s="125"/>
      <c r="E27" s="55"/>
      <c r="G27" s="40"/>
    </row>
    <row r="28" spans="1:7" s="38" customFormat="1" ht="107.25" customHeight="1" hidden="1">
      <c r="A28" s="56" t="s">
        <v>71</v>
      </c>
      <c r="B28" s="123" t="s">
        <v>72</v>
      </c>
      <c r="C28" s="124"/>
      <c r="D28" s="125"/>
      <c r="E28" s="55"/>
      <c r="G28" s="40"/>
    </row>
    <row r="29" spans="1:7" s="38" customFormat="1" ht="46.5" customHeight="1">
      <c r="A29" s="56" t="s">
        <v>44</v>
      </c>
      <c r="B29" s="118" t="s">
        <v>73</v>
      </c>
      <c r="C29" s="119"/>
      <c r="D29" s="120"/>
      <c r="E29" s="55">
        <v>3697</v>
      </c>
      <c r="G29" s="40"/>
    </row>
    <row r="30" spans="1:5" s="38" customFormat="1" ht="27.75" customHeight="1">
      <c r="A30" s="56" t="s">
        <v>36</v>
      </c>
      <c r="B30" s="118" t="s">
        <v>37</v>
      </c>
      <c r="C30" s="119"/>
      <c r="D30" s="120"/>
      <c r="E30" s="55">
        <v>510.8</v>
      </c>
    </row>
    <row r="31" spans="1:5" s="38" customFormat="1" ht="51.75" customHeight="1">
      <c r="A31" s="56" t="s">
        <v>23</v>
      </c>
      <c r="B31" s="118" t="s">
        <v>24</v>
      </c>
      <c r="C31" s="119"/>
      <c r="D31" s="120"/>
      <c r="E31" s="55">
        <v>903</v>
      </c>
    </row>
    <row r="32" spans="1:7" s="38" customFormat="1" ht="32.25" customHeight="1">
      <c r="A32" s="57" t="s">
        <v>15</v>
      </c>
      <c r="B32" s="126" t="s">
        <v>8</v>
      </c>
      <c r="C32" s="127"/>
      <c r="D32" s="128"/>
      <c r="E32" s="53">
        <f>SUM(E33:E36)</f>
        <v>12.4</v>
      </c>
      <c r="F32" s="40"/>
      <c r="G32" s="42"/>
    </row>
    <row r="33" spans="1:7" s="38" customFormat="1" ht="60.75" customHeight="1" hidden="1">
      <c r="A33" s="58" t="s">
        <v>57</v>
      </c>
      <c r="B33" s="118" t="s">
        <v>58</v>
      </c>
      <c r="C33" s="119"/>
      <c r="D33" s="120"/>
      <c r="E33" s="59"/>
      <c r="F33" s="43"/>
      <c r="G33" s="42"/>
    </row>
    <row r="34" spans="1:8" s="38" customFormat="1" ht="45.75" customHeight="1">
      <c r="A34" s="58" t="s">
        <v>62</v>
      </c>
      <c r="B34" s="118" t="s">
        <v>40</v>
      </c>
      <c r="C34" s="119"/>
      <c r="D34" s="120"/>
      <c r="E34" s="59">
        <v>12.4</v>
      </c>
      <c r="G34" s="40"/>
      <c r="H34" s="40"/>
    </row>
    <row r="35" spans="1:5" s="38" customFormat="1" ht="48.75" customHeight="1" hidden="1">
      <c r="A35" s="58" t="s">
        <v>46</v>
      </c>
      <c r="B35" s="118" t="s">
        <v>47</v>
      </c>
      <c r="C35" s="119"/>
      <c r="D35" s="120"/>
      <c r="E35" s="59"/>
    </row>
    <row r="36" spans="1:5" s="38" customFormat="1" ht="63" customHeight="1" hidden="1">
      <c r="A36" s="58" t="s">
        <v>43</v>
      </c>
      <c r="B36" s="118" t="s">
        <v>42</v>
      </c>
      <c r="C36" s="119"/>
      <c r="D36" s="120"/>
      <c r="E36" s="59"/>
    </row>
    <row r="37" spans="1:6" s="38" customFormat="1" ht="30.75" customHeight="1">
      <c r="A37" s="50"/>
      <c r="B37" s="126" t="s">
        <v>4</v>
      </c>
      <c r="C37" s="127"/>
      <c r="D37" s="128"/>
      <c r="E37" s="53">
        <f>E32+E12</f>
        <v>258458.49999999994</v>
      </c>
      <c r="F37" s="47"/>
    </row>
    <row r="38" spans="1:2" ht="18.75" customHeight="1" hidden="1">
      <c r="A38" s="136"/>
      <c r="B38" s="136"/>
    </row>
    <row r="39" spans="1:5" s="60" customFormat="1" ht="73.5" customHeight="1">
      <c r="A39" s="137" t="s">
        <v>38</v>
      </c>
      <c r="B39" s="137"/>
      <c r="C39" s="137"/>
      <c r="D39" s="137"/>
      <c r="E39" s="137"/>
    </row>
    <row r="40" spans="1:2" ht="17.25" customHeight="1">
      <c r="A40" s="45"/>
      <c r="B40" s="45"/>
    </row>
    <row r="41" spans="1:2" ht="15.75" customHeight="1">
      <c r="A41" s="45"/>
      <c r="B41" s="45"/>
    </row>
    <row r="42" spans="1:2" ht="15.75" customHeight="1">
      <c r="A42" s="14"/>
      <c r="B42" s="45"/>
    </row>
    <row r="43" spans="1:11" ht="22.5" customHeight="1">
      <c r="A43" s="14" t="s">
        <v>59</v>
      </c>
      <c r="B43" s="45"/>
      <c r="K43" s="31"/>
    </row>
    <row r="44" spans="1:2" ht="22.5" customHeight="1">
      <c r="A44" s="14" t="s">
        <v>7</v>
      </c>
      <c r="B44" s="45"/>
    </row>
    <row r="45" spans="1:11" s="29" customFormat="1" ht="22.5" customHeight="1" hidden="1">
      <c r="A45" s="2" t="s">
        <v>9</v>
      </c>
      <c r="B45" s="44"/>
      <c r="C45" s="8"/>
      <c r="D45" s="8" t="s">
        <v>48</v>
      </c>
      <c r="E45" s="49"/>
      <c r="F45" s="30"/>
      <c r="G45" s="30"/>
      <c r="H45" s="30"/>
      <c r="I45" s="30"/>
      <c r="J45" s="30"/>
      <c r="K45" s="30"/>
    </row>
    <row r="46" spans="1:6" ht="22.5" customHeight="1">
      <c r="A46" s="121" t="s">
        <v>60</v>
      </c>
      <c r="B46" s="121"/>
      <c r="C46" s="8"/>
      <c r="D46" s="122" t="s">
        <v>48</v>
      </c>
      <c r="E46" s="122"/>
      <c r="F46" s="61"/>
    </row>
    <row r="47" spans="1:2" ht="22.5" customHeight="1">
      <c r="A47" s="135"/>
      <c r="B47" s="135"/>
    </row>
    <row r="51" spans="1:11" s="29" customFormat="1" ht="22.5" customHeight="1">
      <c r="A51" s="30"/>
      <c r="B51" s="28"/>
      <c r="C51" s="28"/>
      <c r="D51" s="28"/>
      <c r="E51" s="49"/>
      <c r="F51" s="30"/>
      <c r="G51" s="30"/>
      <c r="H51" s="30"/>
      <c r="I51" s="30"/>
      <c r="J51" s="30"/>
      <c r="K51" s="30"/>
    </row>
    <row r="53" ht="22.5" customHeight="1">
      <c r="D53" s="39"/>
    </row>
  </sheetData>
  <sheetProtection/>
  <mergeCells count="41">
    <mergeCell ref="E22:E23"/>
    <mergeCell ref="C1:E1"/>
    <mergeCell ref="C2:E2"/>
    <mergeCell ref="C3:E3"/>
    <mergeCell ref="C4:E4"/>
    <mergeCell ref="E20:E21"/>
    <mergeCell ref="B18:D18"/>
    <mergeCell ref="B21:D21"/>
    <mergeCell ref="G7:G8"/>
    <mergeCell ref="B10:D10"/>
    <mergeCell ref="B11:D11"/>
    <mergeCell ref="A7:E8"/>
    <mergeCell ref="B13:D13"/>
    <mergeCell ref="B16:D16"/>
    <mergeCell ref="B12:D12"/>
    <mergeCell ref="A47:B47"/>
    <mergeCell ref="B36:D36"/>
    <mergeCell ref="B37:D37"/>
    <mergeCell ref="A38:B38"/>
    <mergeCell ref="A39:E39"/>
    <mergeCell ref="B20:D20"/>
    <mergeCell ref="B31:D31"/>
    <mergeCell ref="B25:D25"/>
    <mergeCell ref="B23:D23"/>
    <mergeCell ref="B22:D22"/>
    <mergeCell ref="B27:D27"/>
    <mergeCell ref="B24:D24"/>
    <mergeCell ref="B32:D32"/>
    <mergeCell ref="B26:D26"/>
    <mergeCell ref="B14:D14"/>
    <mergeCell ref="B15:D15"/>
    <mergeCell ref="B19:D19"/>
    <mergeCell ref="B17:D17"/>
    <mergeCell ref="B28:D28"/>
    <mergeCell ref="B29:D29"/>
    <mergeCell ref="B33:D33"/>
    <mergeCell ref="B34:D34"/>
    <mergeCell ref="A46:B46"/>
    <mergeCell ref="B35:D35"/>
    <mergeCell ref="B30:D30"/>
    <mergeCell ref="D46:E46"/>
  </mergeCells>
  <printOptions verticalCentered="1"/>
  <pageMargins left="0.25" right="0.7" top="0.75" bottom="0.75" header="0.3" footer="0.3"/>
  <pageSetup errors="blank" fitToHeight="3" horizontalDpi="600" verticalDpi="600" orientation="portrait" r:id="rId1"/>
  <headerFooter differentOddEven="1" differentFirst="1" alignWithMargins="0">
    <evenHeader>&amp;C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85" zoomScaleSheetLayoutView="85" workbookViewId="0" topLeftCell="A13">
      <selection activeCell="B37" sqref="B37"/>
    </sheetView>
  </sheetViews>
  <sheetFormatPr defaultColWidth="9.00390625" defaultRowHeight="22.5" customHeight="1"/>
  <cols>
    <col min="1" max="1" width="30.125" style="4" customWidth="1"/>
    <col min="2" max="2" width="61.625" style="12" customWidth="1"/>
    <col min="3" max="3" width="13.75390625" style="12" customWidth="1"/>
    <col min="4" max="4" width="22.75390625" style="12" customWidth="1"/>
    <col min="5" max="5" width="19.625" style="15" customWidth="1"/>
    <col min="6" max="6" width="16.75390625" style="4" customWidth="1"/>
    <col min="7" max="7" width="14.625" style="4" customWidth="1"/>
    <col min="8" max="8" width="21.375" style="4" customWidth="1"/>
    <col min="9" max="9" width="30.875" style="4" customWidth="1"/>
    <col min="10" max="16384" width="9.125" style="4" customWidth="1"/>
  </cols>
  <sheetData>
    <row r="1" spans="3:5" ht="16.5" customHeight="1">
      <c r="C1" s="13"/>
      <c r="D1" s="13"/>
      <c r="E1" s="14"/>
    </row>
    <row r="2" spans="3:5" ht="16.5" customHeight="1">
      <c r="C2" s="13"/>
      <c r="D2" s="13"/>
      <c r="E2" s="14"/>
    </row>
    <row r="3" spans="3:5" ht="16.5" customHeight="1">
      <c r="C3" s="13"/>
      <c r="D3" s="13"/>
      <c r="E3" s="14"/>
    </row>
    <row r="4" spans="3:5" ht="18" customHeight="1">
      <c r="C4" s="154"/>
      <c r="D4" s="154"/>
      <c r="E4" s="154"/>
    </row>
    <row r="5" spans="3:5" ht="19.5" customHeight="1">
      <c r="C5" s="154" t="s">
        <v>51</v>
      </c>
      <c r="D5" s="154"/>
      <c r="E5" s="154"/>
    </row>
    <row r="6" spans="3:5" ht="16.5" customHeight="1">
      <c r="C6" s="151" t="s">
        <v>53</v>
      </c>
      <c r="D6" s="151"/>
      <c r="E6" s="151"/>
    </row>
    <row r="7" spans="3:5" ht="19.5" customHeight="1">
      <c r="C7" s="151" t="s">
        <v>7</v>
      </c>
      <c r="D7" s="151"/>
      <c r="E7" s="151"/>
    </row>
    <row r="8" spans="3:5" ht="21" customHeight="1">
      <c r="C8" s="151" t="s">
        <v>50</v>
      </c>
      <c r="D8" s="151"/>
      <c r="E8" s="151"/>
    </row>
    <row r="9" spans="3:5" ht="18" customHeight="1">
      <c r="C9" s="151" t="s">
        <v>52</v>
      </c>
      <c r="D9" s="151"/>
      <c r="E9" s="151"/>
    </row>
    <row r="10" spans="3:5" ht="18" customHeight="1">
      <c r="C10" s="151"/>
      <c r="D10" s="151"/>
      <c r="E10" s="151"/>
    </row>
    <row r="11" spans="3:5" ht="19.5" customHeight="1">
      <c r="C11" s="154" t="s">
        <v>51</v>
      </c>
      <c r="D11" s="154"/>
      <c r="E11" s="154"/>
    </row>
    <row r="12" spans="3:5" ht="16.5" customHeight="1">
      <c r="C12" s="151" t="s">
        <v>53</v>
      </c>
      <c r="D12" s="151"/>
      <c r="E12" s="151"/>
    </row>
    <row r="13" spans="3:5" ht="19.5" customHeight="1">
      <c r="C13" s="151" t="s">
        <v>7</v>
      </c>
      <c r="D13" s="151"/>
      <c r="E13" s="151"/>
    </row>
    <row r="14" spans="3:5" ht="21" customHeight="1">
      <c r="C14" s="151" t="s">
        <v>50</v>
      </c>
      <c r="D14" s="151"/>
      <c r="E14" s="151"/>
    </row>
    <row r="15" spans="3:5" ht="18" customHeight="1">
      <c r="C15" s="151" t="s">
        <v>52</v>
      </c>
      <c r="D15" s="151"/>
      <c r="E15" s="151"/>
    </row>
    <row r="16" spans="3:5" ht="19.5" customHeight="1">
      <c r="C16" s="151" t="s">
        <v>7</v>
      </c>
      <c r="D16" s="151"/>
      <c r="E16" s="151"/>
    </row>
    <row r="17" spans="3:5" ht="21" customHeight="1">
      <c r="C17" s="151" t="s">
        <v>50</v>
      </c>
      <c r="D17" s="151"/>
      <c r="E17" s="151"/>
    </row>
    <row r="18" spans="3:5" ht="18" customHeight="1">
      <c r="C18" s="151" t="s">
        <v>52</v>
      </c>
      <c r="D18" s="151"/>
      <c r="E18" s="151"/>
    </row>
    <row r="19" spans="6:9" ht="23.25" customHeight="1">
      <c r="F19" s="16"/>
      <c r="G19" s="33"/>
      <c r="H19" s="17"/>
      <c r="I19" s="18"/>
    </row>
    <row r="20" spans="1:9" ht="18.75" customHeight="1">
      <c r="A20" s="155" t="s">
        <v>49</v>
      </c>
      <c r="B20" s="155"/>
      <c r="C20" s="155"/>
      <c r="D20" s="155"/>
      <c r="E20" s="155"/>
      <c r="F20" s="2"/>
      <c r="G20" s="156"/>
      <c r="H20" s="2"/>
      <c r="I20" s="2"/>
    </row>
    <row r="21" spans="1:7" ht="27" customHeight="1">
      <c r="A21" s="155"/>
      <c r="B21" s="155"/>
      <c r="C21" s="155"/>
      <c r="D21" s="155"/>
      <c r="E21" s="155"/>
      <c r="G21" s="156"/>
    </row>
    <row r="22" spans="1:5" ht="18" customHeight="1">
      <c r="A22" s="19"/>
      <c r="B22" s="20"/>
      <c r="C22" s="20"/>
      <c r="D22" s="20"/>
      <c r="E22" s="21" t="s">
        <v>0</v>
      </c>
    </row>
    <row r="23" spans="1:5" ht="27" customHeight="1">
      <c r="A23" s="22" t="s">
        <v>1</v>
      </c>
      <c r="B23" s="157" t="s">
        <v>5</v>
      </c>
      <c r="C23" s="158"/>
      <c r="D23" s="159"/>
      <c r="E23" s="23" t="s">
        <v>3</v>
      </c>
    </row>
    <row r="24" spans="1:5" ht="23.25" customHeight="1">
      <c r="A24" s="3">
        <v>1</v>
      </c>
      <c r="B24" s="160">
        <v>2</v>
      </c>
      <c r="C24" s="161"/>
      <c r="D24" s="162"/>
      <c r="E24" s="23">
        <v>3</v>
      </c>
    </row>
    <row r="25" spans="1:8" ht="22.5" customHeight="1">
      <c r="A25" s="24" t="s">
        <v>2</v>
      </c>
      <c r="B25" s="163" t="s">
        <v>6</v>
      </c>
      <c r="C25" s="164"/>
      <c r="D25" s="165"/>
      <c r="E25" s="11">
        <f>SUM(E26:E32)</f>
        <v>45359.6</v>
      </c>
      <c r="H25" s="10"/>
    </row>
    <row r="26" spans="1:8" ht="90.75" customHeight="1">
      <c r="A26" s="3" t="s">
        <v>11</v>
      </c>
      <c r="B26" s="174" t="s">
        <v>13</v>
      </c>
      <c r="C26" s="170"/>
      <c r="D26" s="171"/>
      <c r="E26" s="6">
        <f>3000-490</f>
        <v>2510</v>
      </c>
      <c r="G26" s="10"/>
      <c r="H26" s="10"/>
    </row>
    <row r="27" spans="1:9" ht="110.25" customHeight="1">
      <c r="A27" s="3" t="s">
        <v>12</v>
      </c>
      <c r="B27" s="174" t="s">
        <v>39</v>
      </c>
      <c r="C27" s="170"/>
      <c r="D27" s="171"/>
      <c r="E27" s="6">
        <f>41.8-3.1</f>
        <v>38.699999999999996</v>
      </c>
      <c r="H27" s="10"/>
      <c r="I27" s="10"/>
    </row>
    <row r="28" spans="1:8" ht="89.25" customHeight="1">
      <c r="A28" s="3" t="s">
        <v>10</v>
      </c>
      <c r="B28" s="174" t="s">
        <v>14</v>
      </c>
      <c r="C28" s="170"/>
      <c r="D28" s="171"/>
      <c r="E28" s="6">
        <f>4500+68.2</f>
        <v>4568.2</v>
      </c>
      <c r="H28" s="10"/>
    </row>
    <row r="29" spans="1:5" ht="44.25" customHeight="1">
      <c r="A29" s="3" t="s">
        <v>27</v>
      </c>
      <c r="B29" s="175" t="s">
        <v>28</v>
      </c>
      <c r="C29" s="176"/>
      <c r="D29" s="177"/>
      <c r="E29" s="6">
        <f>700+572+31+27</f>
        <v>1330</v>
      </c>
    </row>
    <row r="30" spans="1:5" ht="90" customHeight="1">
      <c r="A30" s="3" t="s">
        <v>31</v>
      </c>
      <c r="B30" s="169" t="s">
        <v>32</v>
      </c>
      <c r="C30" s="170"/>
      <c r="D30" s="171"/>
      <c r="E30" s="172">
        <f>34100</f>
        <v>34100</v>
      </c>
    </row>
    <row r="31" spans="1:5" ht="110.25" customHeight="1">
      <c r="A31" s="3" t="s">
        <v>16</v>
      </c>
      <c r="B31" s="169" t="s">
        <v>17</v>
      </c>
      <c r="C31" s="170"/>
      <c r="D31" s="171"/>
      <c r="E31" s="173"/>
    </row>
    <row r="32" spans="1:7" ht="60.75" customHeight="1">
      <c r="A32" s="1" t="s">
        <v>44</v>
      </c>
      <c r="B32" s="166" t="s">
        <v>45</v>
      </c>
      <c r="C32" s="167"/>
      <c r="D32" s="168"/>
      <c r="E32" s="5">
        <f>5625.4/2</f>
        <v>2812.7</v>
      </c>
      <c r="G32" s="10"/>
    </row>
    <row r="33" spans="1:8" ht="22.5" customHeight="1">
      <c r="A33" s="3"/>
      <c r="B33" s="178" t="s">
        <v>4</v>
      </c>
      <c r="C33" s="179"/>
      <c r="D33" s="180"/>
      <c r="E33" s="25">
        <f>E25</f>
        <v>45359.6</v>
      </c>
      <c r="G33" s="10"/>
      <c r="H33" s="10"/>
    </row>
    <row r="34" spans="1:5" ht="18.75" customHeight="1">
      <c r="A34" s="181"/>
      <c r="B34" s="181"/>
      <c r="C34" s="20"/>
      <c r="D34" s="20"/>
      <c r="E34" s="26"/>
    </row>
    <row r="35" spans="1:5" ht="74.25" customHeight="1">
      <c r="A35" s="182" t="s">
        <v>38</v>
      </c>
      <c r="B35" s="182"/>
      <c r="C35" s="182"/>
      <c r="D35" s="182"/>
      <c r="E35" s="182"/>
    </row>
    <row r="36" spans="1:5" ht="18.75" customHeight="1">
      <c r="A36" s="183"/>
      <c r="B36" s="183"/>
      <c r="C36" s="183"/>
      <c r="D36" s="183"/>
      <c r="E36" s="183"/>
    </row>
    <row r="37" spans="1:5" ht="18.75" customHeight="1">
      <c r="A37" s="21"/>
      <c r="B37" s="21"/>
      <c r="C37" s="20"/>
      <c r="D37" s="20"/>
      <c r="E37" s="27"/>
    </row>
    <row r="38" spans="1:5" ht="18.75" customHeight="1">
      <c r="A38" s="4" t="s">
        <v>54</v>
      </c>
      <c r="B38" s="35">
        <v>45359600</v>
      </c>
      <c r="C38" s="20"/>
      <c r="D38" s="20"/>
      <c r="E38" s="26"/>
    </row>
    <row r="39" spans="1:5" ht="18.75" customHeight="1">
      <c r="A39" s="34" t="s">
        <v>55</v>
      </c>
      <c r="B39" s="35">
        <v>41148700</v>
      </c>
      <c r="C39" s="20"/>
      <c r="D39" s="20"/>
      <c r="E39" s="26"/>
    </row>
    <row r="40" spans="1:11" ht="22.5" customHeight="1">
      <c r="A40" s="14"/>
      <c r="B40" s="36">
        <f>B38-B39</f>
        <v>4210900</v>
      </c>
      <c r="C40" s="28"/>
      <c r="D40" s="28"/>
      <c r="E40" s="29"/>
      <c r="F40" s="30"/>
      <c r="G40" s="30"/>
      <c r="H40" s="30"/>
      <c r="I40" s="30"/>
      <c r="J40" s="30"/>
      <c r="K40" s="30"/>
    </row>
    <row r="41" spans="1:11" ht="15.75" customHeight="1">
      <c r="A41" s="14" t="s">
        <v>56</v>
      </c>
      <c r="B41" s="13">
        <v>3185202.66</v>
      </c>
      <c r="C41" s="28"/>
      <c r="D41" s="28"/>
      <c r="E41" s="29"/>
      <c r="F41" s="30"/>
      <c r="G41" s="30"/>
      <c r="H41" s="30"/>
      <c r="I41" s="30"/>
      <c r="J41" s="30"/>
      <c r="K41" s="30"/>
    </row>
    <row r="42" spans="1:11" ht="15.75" customHeight="1">
      <c r="A42" s="14"/>
      <c r="B42" s="37">
        <f>B40+B41</f>
        <v>7396102.66</v>
      </c>
      <c r="C42" s="28"/>
      <c r="D42" s="28"/>
      <c r="E42" s="29"/>
      <c r="F42" s="30"/>
      <c r="G42" s="30"/>
      <c r="H42" s="30"/>
      <c r="I42" s="30"/>
      <c r="J42" s="30"/>
      <c r="K42" s="30"/>
    </row>
    <row r="43" spans="1:11" ht="22.5" customHeight="1">
      <c r="A43" s="2"/>
      <c r="B43" s="7"/>
      <c r="C43" s="8"/>
      <c r="D43" s="8"/>
      <c r="F43" s="30"/>
      <c r="G43" s="30"/>
      <c r="H43" s="30"/>
      <c r="I43" s="30"/>
      <c r="J43" s="30"/>
      <c r="K43" s="31"/>
    </row>
    <row r="44" spans="1:5" ht="15" customHeight="1">
      <c r="A44" s="184"/>
      <c r="B44" s="184"/>
      <c r="C44" s="9"/>
      <c r="D44" s="185"/>
      <c r="E44" s="185"/>
    </row>
    <row r="45" spans="1:11" s="15" customFormat="1" ht="22.5" customHeight="1" hidden="1">
      <c r="A45" s="135"/>
      <c r="B45" s="135"/>
      <c r="C45" s="12"/>
      <c r="D45" s="12"/>
      <c r="F45" s="4"/>
      <c r="G45" s="4"/>
      <c r="H45" s="4"/>
      <c r="I45" s="4"/>
      <c r="J45" s="4"/>
      <c r="K45" s="4"/>
    </row>
    <row r="51" spans="1:11" s="15" customFormat="1" ht="22.5" customHeight="1">
      <c r="A51" s="4"/>
      <c r="B51" s="12"/>
      <c r="C51" s="12"/>
      <c r="D51" s="32"/>
      <c r="F51" s="4"/>
      <c r="G51" s="4"/>
      <c r="H51" s="4"/>
      <c r="I51" s="4"/>
      <c r="J51" s="4"/>
      <c r="K51" s="4"/>
    </row>
  </sheetData>
  <sheetProtection/>
  <mergeCells count="35">
    <mergeCell ref="A45:B45"/>
    <mergeCell ref="B33:D33"/>
    <mergeCell ref="A34:B34"/>
    <mergeCell ref="A35:E35"/>
    <mergeCell ref="A36:E36"/>
    <mergeCell ref="A44:B44"/>
    <mergeCell ref="D44:E44"/>
    <mergeCell ref="B32:D32"/>
    <mergeCell ref="B30:D30"/>
    <mergeCell ref="E30:E31"/>
    <mergeCell ref="B31:D31"/>
    <mergeCell ref="B26:D26"/>
    <mergeCell ref="B27:D27"/>
    <mergeCell ref="B28:D28"/>
    <mergeCell ref="B29:D29"/>
    <mergeCell ref="A20:E21"/>
    <mergeCell ref="G20:G21"/>
    <mergeCell ref="B23:D23"/>
    <mergeCell ref="B24:D24"/>
    <mergeCell ref="B25:D25"/>
    <mergeCell ref="C4:E4"/>
    <mergeCell ref="C11:E11"/>
    <mergeCell ref="C12:E12"/>
    <mergeCell ref="C16:E16"/>
    <mergeCell ref="C17:E17"/>
    <mergeCell ref="C18:E18"/>
    <mergeCell ref="C5:E5"/>
    <mergeCell ref="C6:E6"/>
    <mergeCell ref="C7:E7"/>
    <mergeCell ref="C8:E8"/>
    <mergeCell ref="C9:E9"/>
    <mergeCell ref="C10:E10"/>
    <mergeCell ref="C13:E13"/>
    <mergeCell ref="C14:E14"/>
    <mergeCell ref="C15:E15"/>
  </mergeCells>
  <printOptions verticalCentered="1"/>
  <pageMargins left="0.5118110236220472" right="0" top="0.31496062992125984" bottom="0.35433070866141736" header="0" footer="0"/>
  <pageSetup errors="blank" fitToHeight="3" horizontalDpi="600" verticalDpi="600" orientation="portrait" paperSize="9" scale="46" r:id="rId1"/>
  <headerFooter differentOddEven="1" differentFirst="1" alignWithMargins="0"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Nastya</cp:lastModifiedBy>
  <cp:lastPrinted>2022-05-23T07:00:27Z</cp:lastPrinted>
  <dcterms:created xsi:type="dcterms:W3CDTF">2005-11-05T12:50:57Z</dcterms:created>
  <dcterms:modified xsi:type="dcterms:W3CDTF">2022-06-21T06:37:27Z</dcterms:modified>
  <cp:category/>
  <cp:version/>
  <cp:contentType/>
  <cp:contentStatus/>
</cp:coreProperties>
</file>